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marlene/Desktop/THG/"/>
    </mc:Choice>
  </mc:AlternateContent>
  <xr:revisionPtr revIDLastSave="0" documentId="13_ncr:1_{EDE43D61-FCAE-3A43-97C4-32AB7C5F93CD}" xr6:coauthVersionLast="36" xr6:coauthVersionMax="36" xr10:uidLastSave="{00000000-0000-0000-0000-000000000000}"/>
  <workbookProtection workbookAlgorithmName="SHA-512" workbookHashValue="+PFJ8U48a88q52Ne1HfoHa2gAHUFAtkO42Tqtsz7QcIsaXYRt/IM7t/XBKDjZhRoGMKsbjzS7eM+3bVOs3OAlA==" workbookSaltValue="KQ27J7nuFXQJxVDnkP6kfg==" workbookSpinCount="100000" lockStructure="1"/>
  <bookViews>
    <workbookView xWindow="4660" yWindow="1240" windowWidth="30540" windowHeight="18900" xr2:uid="{85EF0B92-997C-7A48-A399-00C4E21B8103}"/>
  </bookViews>
  <sheets>
    <sheet name="Vorgehen" sheetId="1" r:id="rId1"/>
    <sheet name="Berechnung" sheetId="5" r:id="rId2"/>
    <sheet name="Erklärung"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5" l="1"/>
  <c r="L43" i="5"/>
  <c r="L47" i="5" s="1"/>
  <c r="L48" i="5" s="1"/>
  <c r="K43" i="5"/>
  <c r="K47" i="5" s="1"/>
  <c r="K48" i="5" s="1"/>
  <c r="J43" i="5"/>
  <c r="J47" i="5" s="1"/>
  <c r="J48" i="5" s="1"/>
  <c r="I43" i="5"/>
  <c r="I47" i="5" s="1"/>
  <c r="I48" i="5" s="1"/>
  <c r="H43" i="5"/>
  <c r="H47" i="5" s="1"/>
  <c r="H48" i="5" s="1"/>
  <c r="G43" i="5"/>
  <c r="G47" i="5" s="1"/>
  <c r="G48" i="5" s="1"/>
  <c r="F43" i="5"/>
  <c r="F47" i="5" s="1"/>
  <c r="F48" i="5" s="1"/>
  <c r="E43" i="5"/>
  <c r="E47" i="5" s="1"/>
  <c r="E48" i="5" s="1"/>
  <c r="C39" i="5"/>
  <c r="L37" i="5"/>
  <c r="L38" i="5" s="1"/>
  <c r="K37" i="5"/>
  <c r="K38" i="5" s="1"/>
  <c r="J37" i="5"/>
  <c r="J38" i="5" s="1"/>
  <c r="I37" i="5"/>
  <c r="I38" i="5" s="1"/>
  <c r="H37" i="5"/>
  <c r="H38" i="5" s="1"/>
  <c r="G37" i="5"/>
  <c r="G38" i="5" s="1"/>
  <c r="F37" i="5"/>
  <c r="F38" i="5" s="1"/>
  <c r="E37" i="5"/>
  <c r="E38" i="5" s="1"/>
  <c r="C31" i="5"/>
  <c r="L29" i="5"/>
  <c r="L30" i="5" s="1"/>
  <c r="K29" i="5"/>
  <c r="K30" i="5" s="1"/>
  <c r="J29" i="5"/>
  <c r="J30" i="5" s="1"/>
  <c r="I29" i="5"/>
  <c r="I30" i="5" s="1"/>
  <c r="H29" i="5"/>
  <c r="H30" i="5" s="1"/>
  <c r="G29" i="5"/>
  <c r="G30" i="5" s="1"/>
  <c r="F29" i="5"/>
  <c r="F30" i="5" s="1"/>
  <c r="E29" i="5"/>
  <c r="E30" i="5" s="1"/>
  <c r="C18" i="5"/>
  <c r="F54" i="5" l="1"/>
  <c r="F53" i="5"/>
  <c r="J54" i="5"/>
  <c r="J53" i="5"/>
  <c r="K54" i="5"/>
  <c r="K53" i="5"/>
  <c r="L54" i="5"/>
  <c r="L53" i="5"/>
  <c r="G54" i="5"/>
  <c r="G53" i="5"/>
  <c r="H54" i="5"/>
  <c r="H53" i="5"/>
  <c r="E54" i="5"/>
  <c r="E53" i="5"/>
  <c r="I54" i="5"/>
  <c r="I53" i="5"/>
</calcChain>
</file>

<file path=xl/sharedStrings.xml><?xml version="1.0" encoding="utf-8"?>
<sst xmlns="http://schemas.openxmlformats.org/spreadsheetml/2006/main" count="141" uniqueCount="67">
  <si>
    <t>Benziner</t>
  </si>
  <si>
    <t>Diesel</t>
  </si>
  <si>
    <t>Luftschadstoffe</t>
  </si>
  <si>
    <t>Staub</t>
  </si>
  <si>
    <t>g/kWh</t>
  </si>
  <si>
    <t>g/Liter</t>
  </si>
  <si>
    <t>Ohne Biokraftstoff</t>
  </si>
  <si>
    <t>Mit Biokraftstoff</t>
  </si>
  <si>
    <t>Wasser-Kraftwerk &gt; 10 MW</t>
  </si>
  <si>
    <t>Wind Park onshore</t>
  </si>
  <si>
    <t>PV Monokristalin</t>
  </si>
  <si>
    <t>PV Polykristalin</t>
  </si>
  <si>
    <t>Biogas-Mais-BHKW</t>
  </si>
  <si>
    <t>Einheit Ausstoß</t>
  </si>
  <si>
    <t>Gefahrene Kilometer:</t>
  </si>
  <si>
    <t>Ausstoß für gefahrene Kilometer</t>
  </si>
  <si>
    <t>Treibhausgase</t>
  </si>
  <si>
    <t>Ausstoß pro kWh je nach Mix</t>
  </si>
  <si>
    <t>Ausstoß pro Km je nach Mix</t>
  </si>
  <si>
    <t>kg</t>
  </si>
  <si>
    <t>Strommix-anteil in %</t>
  </si>
  <si>
    <t>Kraftstoffmix-anteil in %</t>
  </si>
  <si>
    <t>Ersparnis zu Diesel-Fahrzeug</t>
  </si>
  <si>
    <t>Stromanteile</t>
  </si>
  <si>
    <r>
      <t xml:space="preserve">Treibhausgas- und Luftschaftstoff-Emissionen beim </t>
    </r>
    <r>
      <rPr>
        <b/>
        <u/>
        <sz val="18"/>
        <color theme="1"/>
        <rFont val="Arial"/>
        <family val="2"/>
      </rPr>
      <t>Betrieb</t>
    </r>
    <r>
      <rPr>
        <b/>
        <sz val="18"/>
        <color theme="1"/>
        <rFont val="Arial"/>
        <family val="2"/>
      </rPr>
      <t xml:space="preserve"> von Fahrzeugen</t>
    </r>
  </si>
  <si>
    <t>Ökostrom-Mix</t>
  </si>
  <si>
    <t>Verbrauch E-Auto (Kilowattstunden/Km):</t>
  </si>
  <si>
    <t>Verbrauch Verbrenner (Liter/100 km):</t>
  </si>
  <si>
    <t>Berechnung Emissionen Benziner:</t>
  </si>
  <si>
    <t>Berechnung Emissionen Diesel:</t>
  </si>
  <si>
    <t>Strommix-Anteile in %</t>
  </si>
  <si>
    <t>Kraftstoffverteilung / Ausstoß</t>
  </si>
  <si>
    <t>Ersparnis zu Benzin-Fahrzeug</t>
  </si>
  <si>
    <t>Stromanteile / Ausstoß</t>
  </si>
  <si>
    <t>Berechnung Emissionen Elektro-Fahrzeug:</t>
  </si>
  <si>
    <t>Elektro-auto</t>
  </si>
  <si>
    <t>Berechnung Öko-Strommix:</t>
  </si>
  <si>
    <r>
      <t>CO</t>
    </r>
    <r>
      <rPr>
        <b/>
        <vertAlign val="subscript"/>
        <sz val="11"/>
        <color theme="1"/>
        <rFont val="Arial"/>
        <family val="2"/>
      </rPr>
      <t>2</t>
    </r>
    <r>
      <rPr>
        <b/>
        <sz val="11"/>
        <color theme="1"/>
        <rFont val="Arial"/>
        <family val="2"/>
      </rPr>
      <t>-Äquivalent</t>
    </r>
  </si>
  <si>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</si>
  <si>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</si>
  <si>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</si>
  <si>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SO</t>
    </r>
    <r>
      <rPr>
        <b/>
        <vertAlign val="subscript"/>
        <sz val="11"/>
        <color theme="1"/>
        <rFont val="Arial"/>
        <family val="2"/>
      </rPr>
      <t>2</t>
    </r>
    <r>
      <rPr>
        <b/>
        <sz val="11"/>
        <color theme="1"/>
        <rFont val="Arial"/>
        <family val="2"/>
      </rPr>
      <t>-Äquivalent</t>
    </r>
  </si>
  <si>
    <r>
      <t>SO</t>
    </r>
    <r>
      <rPr>
        <b/>
        <vertAlign val="subscript"/>
        <sz val="11"/>
        <color theme="1"/>
        <rFont val="Arial"/>
        <family val="2"/>
      </rPr>
      <t>2</t>
    </r>
  </si>
  <si>
    <r>
      <t>NO</t>
    </r>
    <r>
      <rPr>
        <b/>
        <vertAlign val="subscript"/>
        <sz val="11"/>
        <color theme="1"/>
        <rFont val="Arial"/>
        <family val="2"/>
      </rPr>
      <t>x</t>
    </r>
  </si>
  <si>
    <t xml:space="preserve">Treibhausgas- und Luftschaftstoff-Emissionen </t>
  </si>
  <si>
    <t xml:space="preserve">
Vorgehen:</t>
  </si>
  <si>
    <t xml:space="preserve">
Erklärungen:</t>
  </si>
  <si>
    <t>Stromnetz-lokal</t>
  </si>
  <si>
    <t>beim Betrieb*) von Fahrzeugen</t>
  </si>
  <si>
    <t>Erklärungen und Quellen</t>
  </si>
  <si>
    <t>Vergleich Emissionen Verbrenner zum Betrieb eines Elektro-Fahrzeuges:</t>
  </si>
  <si>
    <r>
      <t xml:space="preserve">*) Der CO2-Ausstoß bei der </t>
    </r>
    <r>
      <rPr>
        <u/>
        <sz val="11"/>
        <color theme="1"/>
        <rFont val="Arial"/>
        <family val="2"/>
      </rPr>
      <t>Herstellung</t>
    </r>
    <r>
      <rPr>
        <sz val="11"/>
        <color theme="1"/>
        <rFont val="Arial"/>
        <family val="2"/>
      </rPr>
      <t xml:space="preserve"> von Fahrzeugen wird in dieser Berechnung </t>
    </r>
    <r>
      <rPr>
        <u/>
        <sz val="11"/>
        <color theme="1"/>
        <rFont val="Arial"/>
        <family val="2"/>
      </rPr>
      <t>nicht</t>
    </r>
    <r>
      <rPr>
        <sz val="11"/>
        <color theme="1"/>
        <rFont val="Arial"/>
        <family val="2"/>
      </rPr>
      <t xml:space="preserve"> berücksichtigt und zu einem späteren Zeitpunkt analysiert. </t>
    </r>
  </si>
  <si>
    <t>Vor-gehen:</t>
  </si>
  <si>
    <t>Öko-Strom-mix</t>
  </si>
  <si>
    <t>Er-sparnis</t>
  </si>
  <si>
    <r>
      <t xml:space="preserve">Durch die Eingabe verschiedener Variablen (individueller Strom- oder Kraftstoffmix sowie Verbrauch), erhält man ein </t>
    </r>
    <r>
      <rPr>
        <b/>
        <sz val="11"/>
        <color theme="1"/>
        <rFont val="Arial"/>
        <family val="2"/>
      </rPr>
      <t xml:space="preserve"> Ergebnis hochgerechnet auf die persönliche Kilometerleistung und das jeweilige Fahrverhalten (Verbrauch). </t>
    </r>
    <r>
      <rPr>
        <sz val="11"/>
        <color theme="1"/>
        <rFont val="Arial"/>
        <family val="2"/>
      </rPr>
      <t xml:space="preserve">
Als Grundeinstellung haben wir unsere eigenen Werte erfasst. Buchinger|Kuduz bezieht einen Ökostromtarif von Naturkraft mit folgendem Produktmix: 72,86 % Wasserkraft, 20,32 % Windenergie, 2,40 % Sonnenenergie. Der restliche Anteil (3,42 % Biomasse und 1 % Sonstige Ökoenergie) wurde zusammengefasst (4,42 %) und mit den Werten für Strom aus Biogas mittels Maissilage umgerechnet. Die Annahme ist der schlechtest mögliche Fall, denn es entstehen mit Maissilage mehr Emissionen als beispielsweise bei Biogas aus Gülle. 
Abschließend können noch die Anteile der jeweiligen Kraftstoffe (mit oder ohne Bio-Kraftstoff) bzw. die Stromanteile angepasst werden. Die schlechteste Variante sind Kraftstoffe ohne Bioanteil bzw. der konventionelle Strommix über das Stromnetz. Wir gingen in unserer Berechnung davon aus, dass 80 % der Strommenge aus Ökotarifen stammt, denn sowohl zu Hause auch als Tesla-Supercharger-Netz werden mit Ökostrom versorgt. Da dies unsere häufigsten Ladequellen sind, wurde der Anteil des Stromes aus dem konventionellen Stromnetz mit 20 % festgelegt. 
Wenn Sie eine Photovoltaik-Anlage (Unterscheidung zwischen Mono- und Polykristallin) besitzen können Sie im letzten Abschnitt den Grad der Eigenstromerzeugung berücksichtigen.</t>
    </r>
  </si>
  <si>
    <t xml:space="preserve">Die Vergleichsrechnung zeigt die Einsparung an Treibhausgas- und Luftschadstoff-Emissionen beim Betrieb von Elektro-Fahrzeugen im Vergleich zur Verbrennungstechnik. Die Parameter können verändert werden und selbst wenn der Strom aus dem konventionellen Stromnetz mit Kohle- und Atomstrom-Anteil stammt, liegen die Emissionen unter denen der Benzin- und Dieselfahrzeuge.  </t>
  </si>
  <si>
    <r>
      <t xml:space="preserve">Die Berechnung wurde auf Basis der o.a. Quellen von Marlene Buchinger, MSc. im Rahmen des </t>
    </r>
    <r>
      <rPr>
        <b/>
        <sz val="11"/>
        <color theme="1"/>
        <rFont val="Arial"/>
        <family val="2"/>
      </rPr>
      <t>Restart Thinking! Blogs</t>
    </r>
    <r>
      <rPr>
        <sz val="11"/>
        <color theme="1"/>
        <rFont val="Arial"/>
        <family val="2"/>
      </rPr>
      <t xml:space="preserve"> über Elektromobilität und alternative Mobilitätskonzepte erstellt. 
Haben Sie Fragen zu den Berechnungen, dann kontaktieren Sie uns bitte unter office@buchingerkuduz.com.</t>
    </r>
  </si>
  <si>
    <r>
      <t>Quellen Erklärungen: https://www.umweltdatenbank.de
Die Daten für die Treibhausgas- und Luftschadstoffemissionen wurden von Gemis (</t>
    </r>
    <r>
      <rPr>
        <u/>
        <sz val="11"/>
        <color theme="1"/>
        <rFont val="Arial"/>
        <family val="2"/>
      </rPr>
      <t>G</t>
    </r>
    <r>
      <rPr>
        <sz val="11"/>
        <color theme="1"/>
        <rFont val="Arial"/>
        <family val="2"/>
      </rPr>
      <t xml:space="preserve">lobales </t>
    </r>
    <r>
      <rPr>
        <u/>
        <sz val="11"/>
        <color theme="1"/>
        <rFont val="Arial"/>
        <family val="2"/>
      </rPr>
      <t>E</t>
    </r>
    <r>
      <rPr>
        <sz val="11"/>
        <color theme="1"/>
        <rFont val="Arial"/>
        <family val="2"/>
      </rPr>
      <t>missions-</t>
    </r>
    <r>
      <rPr>
        <u/>
        <sz val="11"/>
        <color theme="1"/>
        <rFont val="Arial"/>
        <family val="2"/>
      </rPr>
      <t>M</t>
    </r>
    <r>
      <rPr>
        <sz val="11"/>
        <color theme="1"/>
        <rFont val="Arial"/>
        <family val="2"/>
      </rPr>
      <t xml:space="preserve">odell </t>
    </r>
    <r>
      <rPr>
        <u/>
        <sz val="11"/>
        <color theme="1"/>
        <rFont val="Arial"/>
        <family val="2"/>
      </rPr>
      <t>I</t>
    </r>
    <r>
      <rPr>
        <sz val="11"/>
        <color theme="1"/>
        <rFont val="Arial"/>
        <family val="2"/>
      </rPr>
      <t xml:space="preserve">ntegrierter </t>
    </r>
    <r>
      <rPr>
        <u/>
        <sz val="11"/>
        <color theme="1"/>
        <rFont val="Arial"/>
        <family val="2"/>
      </rPr>
      <t>S</t>
    </r>
    <r>
      <rPr>
        <sz val="11"/>
        <color theme="1"/>
        <rFont val="Arial"/>
        <family val="2"/>
      </rPr>
      <t>ysteme), Version 4.95, Datenstand April 2017, bezogen. Als Bezugsort und -zeitpunkt wurde "Deutschland 2010" gewählt, da neuere Daten zum Zeitpunkt der Berechnung noch nicht durchgängig vorhanden sind.</t>
    </r>
  </si>
  <si>
    <t xml:space="preserve">
Ziel:</t>
  </si>
  <si>
    <t xml:space="preserve">
Ergebnis:</t>
  </si>
  <si>
    <t xml:space="preserve">
Quelle:</t>
  </si>
  <si>
    <t xml:space="preserve">
Kontakt:</t>
  </si>
  <si>
    <r>
      <t xml:space="preserve">Die Berechnung gibt Ihnen einen Überblick über die </t>
    </r>
    <r>
      <rPr>
        <b/>
        <sz val="11"/>
        <color theme="1"/>
        <rFont val="Arial"/>
        <family val="2"/>
      </rPr>
      <t>Einsparung von Treibhausgas- und Luftschadstoff-Emissionen</t>
    </r>
    <r>
      <rPr>
        <sz val="11"/>
        <color theme="1"/>
        <rFont val="Arial"/>
        <family val="2"/>
      </rPr>
      <t xml:space="preserve"> beim </t>
    </r>
    <r>
      <rPr>
        <b/>
        <sz val="11"/>
        <color theme="1"/>
        <rFont val="Arial"/>
        <family val="2"/>
      </rPr>
      <t>Betrieb</t>
    </r>
    <r>
      <rPr>
        <sz val="11"/>
        <color theme="1"/>
        <rFont val="Arial"/>
        <family val="2"/>
      </rPr>
      <t xml:space="preserve"> von </t>
    </r>
    <r>
      <rPr>
        <b/>
        <sz val="11"/>
        <color theme="1"/>
        <rFont val="Arial"/>
        <family val="2"/>
      </rPr>
      <t>Elektrofahrzeugen im Vergleich zu konventionellen Verbrennerfahrzeugen</t>
    </r>
    <r>
      <rPr>
        <sz val="11"/>
        <color theme="1"/>
        <rFont val="Arial"/>
        <family val="2"/>
      </rPr>
      <t xml:space="preserve">.
Der CO2-Ausstoß bei der Herstellung von Fahrzeugen wird in dieser Berechnung nicht berücksichtigt und zu einem späteren Zeitpunkt analysiert. Der Energieverbrauch wird auf Basis von Liter/100 km bzw. kWh/km ohne etwaige Wirkungsgrade berücksichtigt.
Zur besseren Übersicht wird die Emissionseinsparung in </t>
    </r>
    <r>
      <rPr>
        <b/>
        <sz val="11"/>
        <color theme="1"/>
        <rFont val="Arial"/>
        <family val="2"/>
      </rPr>
      <t>CO</t>
    </r>
    <r>
      <rPr>
        <b/>
        <vertAlign val="subscript"/>
        <sz val="11"/>
        <color theme="1"/>
        <rFont val="Arial"/>
        <family val="2"/>
      </rPr>
      <t>2</t>
    </r>
    <r>
      <rPr>
        <b/>
        <sz val="11"/>
        <color theme="1"/>
        <rFont val="Arial"/>
        <family val="2"/>
      </rPr>
      <t>- und SO</t>
    </r>
    <r>
      <rPr>
        <b/>
        <vertAlign val="subscript"/>
        <sz val="11"/>
        <color theme="1"/>
        <rFont val="Arial"/>
        <family val="2"/>
      </rPr>
      <t>2</t>
    </r>
    <r>
      <rPr>
        <b/>
        <sz val="11"/>
        <color theme="1"/>
        <rFont val="Arial"/>
        <family val="2"/>
      </rPr>
      <t>-Äquivalenten</t>
    </r>
    <r>
      <rPr>
        <sz val="11"/>
        <color theme="1"/>
        <rFont val="Arial"/>
        <family val="2"/>
      </rPr>
      <t xml:space="preserve"> hervorgehoben. 
</t>
    </r>
    <r>
      <rPr>
        <b/>
        <sz val="11"/>
        <color theme="1"/>
        <rFont val="Arial"/>
        <family val="2"/>
      </rPr>
      <t>Was ist das?</t>
    </r>
    <r>
      <rPr>
        <sz val="11"/>
        <color theme="1"/>
        <rFont val="Arial"/>
        <family val="2"/>
      </rPr>
      <t xml:space="preserve"> Wenn man über Treibhausgase spricht, fällt einem oft CO</t>
    </r>
    <r>
      <rPr>
        <vertAlign val="subscript"/>
        <sz val="11"/>
        <color theme="1"/>
        <rFont val="Arial"/>
        <family val="2"/>
      </rPr>
      <t>2</t>
    </r>
    <r>
      <rPr>
        <sz val="11"/>
        <color theme="1"/>
        <rFont val="Arial"/>
        <family val="2"/>
      </rPr>
      <t xml:space="preserve"> ein, welches auch die größte Menge der Treibhausgase ausmacht. Aber es gibt noch weitere </t>
    </r>
    <r>
      <rPr>
        <b/>
        <sz val="11"/>
        <color theme="1"/>
        <rFont val="Arial"/>
        <family val="2"/>
      </rPr>
      <t>Gase, die unsere Erdatmosphäre beeinträchtigen</t>
    </r>
    <r>
      <rPr>
        <sz val="11"/>
        <color theme="1"/>
        <rFont val="Arial"/>
        <family val="2"/>
      </rPr>
      <t>. Beispielsweise wirkt Methan (CH</t>
    </r>
    <r>
      <rPr>
        <vertAlign val="subscript"/>
        <sz val="11"/>
        <color theme="1"/>
        <rFont val="Arial"/>
        <family val="2"/>
      </rPr>
      <t>4</t>
    </r>
    <r>
      <rPr>
        <sz val="11"/>
        <color theme="1"/>
        <rFont val="Arial"/>
        <family val="2"/>
      </rPr>
      <t>) um 30 mal stärker als CO</t>
    </r>
    <r>
      <rPr>
        <vertAlign val="subscript"/>
        <sz val="11"/>
        <color theme="1"/>
        <rFont val="Arial"/>
        <family val="2"/>
      </rPr>
      <t>2</t>
    </r>
    <r>
      <rPr>
        <sz val="11"/>
        <color theme="1"/>
        <rFont val="Arial"/>
        <family val="2"/>
      </rPr>
      <t xml:space="preserve"> und bleibt länger in der Atmosphäre erhalten. Um das </t>
    </r>
    <r>
      <rPr>
        <b/>
        <sz val="11"/>
        <color theme="1"/>
        <rFont val="Arial"/>
        <family val="2"/>
      </rPr>
      <t>Gefährungspotenzial aller Treibhausgase zu berücksichtigen, werden diese in eine äquivalente Menge CO</t>
    </r>
    <r>
      <rPr>
        <b/>
        <vertAlign val="subscript"/>
        <sz val="11"/>
        <color theme="1"/>
        <rFont val="Arial"/>
        <family val="2"/>
      </rPr>
      <t>2</t>
    </r>
    <r>
      <rPr>
        <b/>
        <sz val="11"/>
        <color theme="1"/>
        <rFont val="Arial"/>
        <family val="2"/>
      </rPr>
      <t xml:space="preserve"> umgerechnet.</t>
    </r>
    <r>
      <rPr>
        <sz val="11"/>
        <color theme="1"/>
        <rFont val="Arial"/>
        <family val="2"/>
      </rPr>
      <t xml:space="preserve">
Das </t>
    </r>
    <r>
      <rPr>
        <b/>
        <sz val="11"/>
        <color theme="1"/>
        <rFont val="Arial"/>
        <family val="2"/>
      </rPr>
      <t>Versauerungspotential von verschiedenen Luftschadstoffen</t>
    </r>
    <r>
      <rPr>
        <sz val="11"/>
        <color theme="1"/>
        <rFont val="Arial"/>
        <family val="2"/>
      </rPr>
      <t>, wie u.a. SO</t>
    </r>
    <r>
      <rPr>
        <vertAlign val="subscript"/>
        <sz val="11"/>
        <color theme="1"/>
        <rFont val="Arial"/>
        <family val="2"/>
      </rPr>
      <t>2</t>
    </r>
    <r>
      <rPr>
        <sz val="11"/>
        <color theme="1"/>
        <rFont val="Arial"/>
        <family val="2"/>
      </rPr>
      <t xml:space="preserve"> (Schwefeldioxid), NO</t>
    </r>
    <r>
      <rPr>
        <vertAlign val="subscript"/>
        <sz val="11"/>
        <color theme="1"/>
        <rFont val="Arial"/>
        <family val="2"/>
      </rPr>
      <t>x</t>
    </r>
    <r>
      <rPr>
        <sz val="11"/>
        <color theme="1"/>
        <rFont val="Arial"/>
        <family val="2"/>
      </rPr>
      <t xml:space="preserve"> (Stickoxiden) oder H</t>
    </r>
    <r>
      <rPr>
        <vertAlign val="subscript"/>
        <sz val="11"/>
        <color theme="1"/>
        <rFont val="Arial"/>
        <family val="2"/>
      </rPr>
      <t>2</t>
    </r>
    <r>
      <rPr>
        <sz val="11"/>
        <color theme="1"/>
        <rFont val="Arial"/>
        <family val="2"/>
      </rPr>
      <t xml:space="preserve">S (Schwefelwasserstoff) wird im sogenannten </t>
    </r>
    <r>
      <rPr>
        <b/>
        <sz val="11"/>
        <color theme="1"/>
        <rFont val="Arial"/>
        <family val="2"/>
      </rPr>
      <t>SO</t>
    </r>
    <r>
      <rPr>
        <b/>
        <vertAlign val="subscript"/>
        <sz val="11"/>
        <color theme="1"/>
        <rFont val="Arial"/>
        <family val="2"/>
      </rPr>
      <t>2</t>
    </r>
    <r>
      <rPr>
        <b/>
        <sz val="11"/>
        <color theme="1"/>
        <rFont val="Arial"/>
        <family val="2"/>
      </rPr>
      <t>-Äquivalent berücksichtigt</t>
    </r>
    <r>
      <rPr>
        <sz val="11"/>
        <color theme="1"/>
        <rFont val="Arial"/>
        <family val="2"/>
      </rPr>
      <t>. Die Erklärung der einzelnen Stoffe und deren Wirkung finden Sie in der Tabelle "Erklärung".</t>
    </r>
  </si>
  <si>
    <r>
      <t xml:space="preserve">Die </t>
    </r>
    <r>
      <rPr>
        <b/>
        <sz val="11"/>
        <color theme="1"/>
        <rFont val="Arial"/>
        <family val="2"/>
      </rPr>
      <t>grünen Felder sind für Variablen</t>
    </r>
    <r>
      <rPr>
        <sz val="11"/>
        <color theme="1"/>
        <rFont val="Arial"/>
        <family val="2"/>
      </rPr>
      <t xml:space="preserve">, die Sie anpassen können, um ein möglichst genaues Ergebnis für </t>
    </r>
    <r>
      <rPr>
        <b/>
        <sz val="11"/>
        <color theme="1"/>
        <rFont val="Arial"/>
        <family val="2"/>
      </rPr>
      <t>Ihren</t>
    </r>
    <r>
      <rPr>
        <sz val="11"/>
        <color theme="1"/>
        <rFont val="Arial"/>
        <family val="2"/>
      </rPr>
      <t xml:space="preserve"> </t>
    </r>
    <r>
      <rPr>
        <b/>
        <sz val="11"/>
        <color theme="1"/>
        <rFont val="Arial"/>
        <family val="2"/>
      </rPr>
      <t>individuellen Strom- oder Kraftstoffmix und den Verbrauch</t>
    </r>
    <r>
      <rPr>
        <sz val="11"/>
        <color theme="1"/>
        <rFont val="Arial"/>
        <family val="2"/>
      </rPr>
      <t xml:space="preserve">, hochgerechnet auf die Kilometerleistung zu bekommen. 
Da viele E-Auto-Fahrer Ökostrom beziehen, haben Sie im ersten Abschnitt die Möglichkeit, die jeweiligen </t>
    </r>
    <r>
      <rPr>
        <b/>
        <sz val="11"/>
        <color theme="1"/>
        <rFont val="Arial"/>
        <family val="2"/>
      </rPr>
      <t>Stromanteile Ihres Ökostromanbieters</t>
    </r>
    <r>
      <rPr>
        <sz val="11"/>
        <color theme="1"/>
        <rFont val="Arial"/>
        <family val="2"/>
      </rPr>
      <t xml:space="preserve"> zu berücksichtigen. Wenn Sie eine eigene </t>
    </r>
    <r>
      <rPr>
        <b/>
        <sz val="11"/>
        <color theme="1"/>
        <rFont val="Arial"/>
        <family val="2"/>
      </rPr>
      <t xml:space="preserve">Photovoltaik-Anlage </t>
    </r>
    <r>
      <rPr>
        <sz val="11"/>
        <color theme="1"/>
        <rFont val="Arial"/>
        <family val="2"/>
      </rPr>
      <t xml:space="preserve">besitzen und mit dem Strom Ihr Fahrzeug laden, können Sie den Anteil (%) des Eigenstroms im Abschnitt "Berechnung Emissionen E-Fahrzeug" ergänzen. Wenn Sie weder Ökostrom noch Eigenstrom aus Photovoltaik nutzen, geben setzen Sie bitte den Wert 100 in der Zeile 51 "Stromnetz lokal" ein, dann wird der </t>
    </r>
    <r>
      <rPr>
        <b/>
        <sz val="11"/>
        <color theme="1"/>
        <rFont val="Arial"/>
        <family val="2"/>
      </rPr>
      <t>durchschnittliche Strommix</t>
    </r>
    <r>
      <rPr>
        <sz val="11"/>
        <color theme="1"/>
        <rFont val="Arial"/>
        <family val="2"/>
      </rPr>
      <t xml:space="preserve"> in Deutschland als Basis herangezogen.
Sie können die </t>
    </r>
    <r>
      <rPr>
        <b/>
        <sz val="11"/>
        <color theme="1"/>
        <rFont val="Arial"/>
        <family val="2"/>
      </rPr>
      <t>gefahrenen Kilometer</t>
    </r>
    <r>
      <rPr>
        <sz val="11"/>
        <color theme="1"/>
        <rFont val="Arial"/>
        <family val="2"/>
      </rPr>
      <t xml:space="preserve"> und den </t>
    </r>
    <r>
      <rPr>
        <b/>
        <sz val="11"/>
        <color theme="1"/>
        <rFont val="Arial"/>
        <family val="2"/>
      </rPr>
      <t>durchschnittlichen Verbrauch (Liter/100 km bzw. kWh/Km)</t>
    </r>
    <r>
      <rPr>
        <sz val="11"/>
        <color theme="1"/>
        <rFont val="Arial"/>
        <family val="2"/>
      </rPr>
      <t xml:space="preserve"> entsprechend variieren.
Abschließend können Sie noch die </t>
    </r>
    <r>
      <rPr>
        <b/>
        <sz val="11"/>
        <color theme="1"/>
        <rFont val="Arial"/>
        <family val="2"/>
      </rPr>
      <t>Anteile der jeweiligen Kraftstoffe</t>
    </r>
    <r>
      <rPr>
        <sz val="11"/>
        <color theme="1"/>
        <rFont val="Arial"/>
        <family val="2"/>
      </rPr>
      <t xml:space="preserve"> (mit oder ohne Bio-Kraftstoff) bzw. die </t>
    </r>
    <r>
      <rPr>
        <b/>
        <sz val="11"/>
        <color theme="1"/>
        <rFont val="Arial"/>
        <family val="2"/>
      </rPr>
      <t>Stromanteile</t>
    </r>
    <r>
      <rPr>
        <sz val="11"/>
        <color theme="1"/>
        <rFont val="Arial"/>
        <family val="2"/>
      </rPr>
      <t xml:space="preserve"> (Ökostrom / PV-Eigenerzeugung / Stromnetz) anpassen. Bitte achten Sie darauf, dass die Summe immer 100% beträgt. 
Im letzten Abschnitt der Berechnung sehen Sie die </t>
    </r>
    <r>
      <rPr>
        <b/>
        <sz val="11"/>
        <color theme="1"/>
        <rFont val="Arial"/>
        <family val="2"/>
      </rPr>
      <t>Einsparung an Treibhausgasen und Luftschadstoffen. Das CO</t>
    </r>
    <r>
      <rPr>
        <b/>
        <vertAlign val="subscript"/>
        <sz val="11"/>
        <color theme="1"/>
        <rFont val="Arial"/>
        <family val="2"/>
      </rPr>
      <t>2</t>
    </r>
    <r>
      <rPr>
        <b/>
        <sz val="11"/>
        <color theme="1"/>
        <rFont val="Arial"/>
        <family val="2"/>
      </rPr>
      <t>- bzw. SO</t>
    </r>
    <r>
      <rPr>
        <b/>
        <vertAlign val="subscript"/>
        <sz val="11"/>
        <color theme="1"/>
        <rFont val="Arial"/>
        <family val="2"/>
      </rPr>
      <t>2</t>
    </r>
    <r>
      <rPr>
        <b/>
        <sz val="11"/>
        <color theme="1"/>
        <rFont val="Arial"/>
        <family val="2"/>
      </rPr>
      <t>-Äquivalent zeigt die Gesamtheit aller Treibhausgase (CO</t>
    </r>
    <r>
      <rPr>
        <b/>
        <vertAlign val="subscript"/>
        <sz val="11"/>
        <color theme="1"/>
        <rFont val="Arial"/>
        <family val="2"/>
      </rPr>
      <t>2</t>
    </r>
    <r>
      <rPr>
        <b/>
        <sz val="11"/>
        <color theme="1"/>
        <rFont val="Arial"/>
        <family val="2"/>
      </rPr>
      <t>, CH</t>
    </r>
    <r>
      <rPr>
        <b/>
        <vertAlign val="subscript"/>
        <sz val="11"/>
        <color theme="1"/>
        <rFont val="Arial"/>
        <family val="2"/>
      </rPr>
      <t>4</t>
    </r>
    <r>
      <rPr>
        <b/>
        <sz val="11"/>
        <color theme="1"/>
        <rFont val="Arial"/>
        <family val="2"/>
      </rPr>
      <t>, N</t>
    </r>
    <r>
      <rPr>
        <b/>
        <vertAlign val="subscript"/>
        <sz val="11"/>
        <color theme="1"/>
        <rFont val="Arial"/>
        <family val="2"/>
      </rPr>
      <t>2</t>
    </r>
    <r>
      <rPr>
        <b/>
        <sz val="11"/>
        <color theme="1"/>
        <rFont val="Arial"/>
        <family val="2"/>
      </rPr>
      <t>O, Fluorkohlenwasserstoffe, etc.) bzw. Luftschadstoffe (u.a. SO</t>
    </r>
    <r>
      <rPr>
        <b/>
        <vertAlign val="subscript"/>
        <sz val="11"/>
        <color theme="1"/>
        <rFont val="Arial"/>
        <family val="2"/>
      </rPr>
      <t>2</t>
    </r>
    <r>
      <rPr>
        <b/>
        <sz val="11"/>
        <color theme="1"/>
        <rFont val="Arial"/>
        <family val="2"/>
      </rPr>
      <t>, NO</t>
    </r>
    <r>
      <rPr>
        <b/>
        <vertAlign val="subscript"/>
        <sz val="11"/>
        <color theme="1"/>
        <rFont val="Arial"/>
        <family val="2"/>
      </rPr>
      <t>x</t>
    </r>
    <r>
      <rPr>
        <b/>
        <sz val="11"/>
        <color theme="1"/>
        <rFont val="Arial"/>
        <family val="2"/>
      </rPr>
      <t>, H</t>
    </r>
    <r>
      <rPr>
        <b/>
        <vertAlign val="subscript"/>
        <sz val="11"/>
        <color theme="1"/>
        <rFont val="Arial"/>
        <family val="2"/>
      </rPr>
      <t>2</t>
    </r>
    <r>
      <rPr>
        <b/>
        <sz val="11"/>
        <color theme="1"/>
        <rFont val="Arial"/>
        <family val="2"/>
      </rPr>
      <t xml:space="preserve">S) unter Berücksichtigung ihres Gefährungspotential. </t>
    </r>
    <r>
      <rPr>
        <sz val="11"/>
        <color theme="1"/>
        <rFont val="Arial"/>
        <family val="2"/>
      </rPr>
      <t xml:space="preserve">(Nähere Informationen finden Sie in der Tabelle "Erklärung"). </t>
    </r>
  </si>
  <si>
    <r>
      <t xml:space="preserve">In der Berechnung werden die </t>
    </r>
    <r>
      <rPr>
        <b/>
        <sz val="11"/>
        <color theme="1"/>
        <rFont val="Arial"/>
        <family val="2"/>
      </rPr>
      <t>Treibhausgase, CO</t>
    </r>
    <r>
      <rPr>
        <b/>
        <vertAlign val="subscript"/>
        <sz val="11"/>
        <color theme="1"/>
        <rFont val="Arial"/>
        <family val="2"/>
      </rPr>
      <t>2</t>
    </r>
    <r>
      <rPr>
        <b/>
        <sz val="11"/>
        <color theme="1"/>
        <rFont val="Arial"/>
        <family val="2"/>
      </rPr>
      <t xml:space="preserve"> (Kohlenstoffdioxid), CH</t>
    </r>
    <r>
      <rPr>
        <b/>
        <vertAlign val="subscript"/>
        <sz val="11"/>
        <color theme="1"/>
        <rFont val="Arial"/>
        <family val="2"/>
      </rPr>
      <t>4</t>
    </r>
    <r>
      <rPr>
        <b/>
        <sz val="11"/>
        <color theme="1"/>
        <rFont val="Arial"/>
        <family val="2"/>
      </rPr>
      <t xml:space="preserve"> (Methan) und N</t>
    </r>
    <r>
      <rPr>
        <b/>
        <vertAlign val="subscript"/>
        <sz val="11"/>
        <color theme="1"/>
        <rFont val="Arial"/>
        <family val="2"/>
      </rPr>
      <t>2</t>
    </r>
    <r>
      <rPr>
        <b/>
        <sz val="11"/>
        <color theme="1"/>
        <rFont val="Arial"/>
        <family val="2"/>
      </rPr>
      <t>O (Lachgas)</t>
    </r>
    <r>
      <rPr>
        <sz val="11"/>
        <color theme="1"/>
        <rFont val="Arial"/>
        <family val="2"/>
      </rPr>
      <t xml:space="preserve"> sowie die </t>
    </r>
    <r>
      <rPr>
        <b/>
        <sz val="11"/>
        <color theme="1"/>
        <rFont val="Arial"/>
        <family val="2"/>
      </rPr>
      <t>Luftschadstoffe SO</t>
    </r>
    <r>
      <rPr>
        <b/>
        <vertAlign val="subscript"/>
        <sz val="11"/>
        <color theme="1"/>
        <rFont val="Arial"/>
        <family val="2"/>
      </rPr>
      <t>2</t>
    </r>
    <r>
      <rPr>
        <b/>
        <sz val="11"/>
        <color theme="1"/>
        <rFont val="Arial"/>
        <family val="2"/>
      </rPr>
      <t xml:space="preserve"> (Schwefeldioxid), NO</t>
    </r>
    <r>
      <rPr>
        <b/>
        <vertAlign val="subscript"/>
        <sz val="11"/>
        <color theme="1"/>
        <rFont val="Arial"/>
        <family val="2"/>
      </rPr>
      <t>x</t>
    </r>
    <r>
      <rPr>
        <b/>
        <sz val="11"/>
        <color theme="1"/>
        <rFont val="Arial"/>
        <family val="2"/>
      </rPr>
      <t xml:space="preserve"> (Stickoxide) und Staub,</t>
    </r>
    <r>
      <rPr>
        <sz val="11"/>
        <color theme="1"/>
        <rFont val="Arial"/>
        <family val="2"/>
      </rPr>
      <t xml:space="preserve"> sowie zur besseren Übersicht das CO</t>
    </r>
    <r>
      <rPr>
        <vertAlign val="subscript"/>
        <sz val="11"/>
        <color theme="1"/>
        <rFont val="Arial"/>
        <family val="2"/>
      </rPr>
      <t>2</t>
    </r>
    <r>
      <rPr>
        <sz val="11"/>
        <color theme="1"/>
        <rFont val="Arial"/>
        <family val="2"/>
      </rPr>
      <t>- und das SO</t>
    </r>
    <r>
      <rPr>
        <vertAlign val="subscript"/>
        <sz val="11"/>
        <color theme="1"/>
        <rFont val="Arial"/>
        <family val="2"/>
      </rPr>
      <t>2</t>
    </r>
    <r>
      <rPr>
        <sz val="11"/>
        <color theme="1"/>
        <rFont val="Arial"/>
        <family val="2"/>
      </rPr>
      <t xml:space="preserve">-Äquivalent erfasst. 
Das </t>
    </r>
    <r>
      <rPr>
        <b/>
        <sz val="11"/>
        <color theme="1"/>
        <rFont val="Arial"/>
        <family val="2"/>
      </rPr>
      <t>CO</t>
    </r>
    <r>
      <rPr>
        <b/>
        <vertAlign val="subscript"/>
        <sz val="11"/>
        <color theme="1"/>
        <rFont val="Arial"/>
        <family val="2"/>
      </rPr>
      <t>2</t>
    </r>
    <r>
      <rPr>
        <b/>
        <sz val="11"/>
        <color theme="1"/>
        <rFont val="Arial"/>
        <family val="2"/>
      </rPr>
      <t>-Äquivalent gibt das Gefährungspotenzial aller Treibhausgase</t>
    </r>
    <r>
      <rPr>
        <sz val="11"/>
        <color theme="1"/>
        <rFont val="Arial"/>
        <family val="2"/>
      </rPr>
      <t xml:space="preserve"> (CO</t>
    </r>
    <r>
      <rPr>
        <vertAlign val="subscript"/>
        <sz val="11"/>
        <color theme="1"/>
        <rFont val="Arial"/>
        <family val="2"/>
      </rPr>
      <t>2</t>
    </r>
    <r>
      <rPr>
        <sz val="11"/>
        <color theme="1"/>
        <rFont val="Arial"/>
        <family val="2"/>
      </rPr>
      <t>, CH</t>
    </r>
    <r>
      <rPr>
        <vertAlign val="subscript"/>
        <sz val="11"/>
        <color theme="1"/>
        <rFont val="Arial"/>
        <family val="2"/>
      </rPr>
      <t>4</t>
    </r>
    <r>
      <rPr>
        <sz val="11"/>
        <color theme="1"/>
        <rFont val="Arial"/>
        <family val="2"/>
      </rPr>
      <t>, N</t>
    </r>
    <r>
      <rPr>
        <vertAlign val="subscript"/>
        <sz val="11"/>
        <color theme="1"/>
        <rFont val="Arial"/>
        <family val="2"/>
      </rPr>
      <t>2</t>
    </r>
    <r>
      <rPr>
        <sz val="11"/>
        <color theme="1"/>
        <rFont val="Arial"/>
        <family val="2"/>
      </rPr>
      <t xml:space="preserve">O, Fluorkohlenwasserstoffe, etc.) </t>
    </r>
    <r>
      <rPr>
        <b/>
        <sz val="11"/>
        <color theme="1"/>
        <rFont val="Arial"/>
        <family val="2"/>
      </rPr>
      <t>umgerechnet in eine Menge CO</t>
    </r>
    <r>
      <rPr>
        <b/>
        <vertAlign val="subscript"/>
        <sz val="11"/>
        <color theme="1"/>
        <rFont val="Arial"/>
        <family val="2"/>
      </rPr>
      <t>2</t>
    </r>
    <r>
      <rPr>
        <b/>
        <sz val="11"/>
        <color theme="1"/>
        <rFont val="Arial"/>
        <family val="2"/>
      </rPr>
      <t xml:space="preserve"> an</t>
    </r>
    <r>
      <rPr>
        <sz val="11"/>
        <color theme="1"/>
        <rFont val="Arial"/>
        <family val="2"/>
      </rPr>
      <t xml:space="preserve">.
Das </t>
    </r>
    <r>
      <rPr>
        <b/>
        <sz val="11"/>
        <color theme="1"/>
        <rFont val="Arial"/>
        <family val="2"/>
      </rPr>
      <t>Versauerungspotential von verschiedenen Luftschadstoffen</t>
    </r>
    <r>
      <rPr>
        <sz val="11"/>
        <color theme="1"/>
        <rFont val="Arial"/>
        <family val="2"/>
      </rPr>
      <t>, wie u.a. SO</t>
    </r>
    <r>
      <rPr>
        <vertAlign val="subscript"/>
        <sz val="11"/>
        <color theme="1"/>
        <rFont val="Arial"/>
        <family val="2"/>
      </rPr>
      <t>2</t>
    </r>
    <r>
      <rPr>
        <sz val="11"/>
        <color theme="1"/>
        <rFont val="Arial"/>
        <family val="2"/>
      </rPr>
      <t xml:space="preserve"> (Schwefeldioxid), NO</t>
    </r>
    <r>
      <rPr>
        <vertAlign val="subscript"/>
        <sz val="11"/>
        <color theme="1"/>
        <rFont val="Arial"/>
        <family val="2"/>
      </rPr>
      <t>x</t>
    </r>
    <r>
      <rPr>
        <sz val="11"/>
        <color theme="1"/>
        <rFont val="Arial"/>
        <family val="2"/>
      </rPr>
      <t xml:space="preserve"> (Stickoxide) oder u.a. H</t>
    </r>
    <r>
      <rPr>
        <vertAlign val="subscript"/>
        <sz val="11"/>
        <color theme="1"/>
        <rFont val="Arial"/>
        <family val="2"/>
      </rPr>
      <t>2</t>
    </r>
    <r>
      <rPr>
        <sz val="11"/>
        <color theme="1"/>
        <rFont val="Arial"/>
        <family val="2"/>
      </rPr>
      <t xml:space="preserve">S (Schwefelwasserstoff) wird im sogenannten </t>
    </r>
    <r>
      <rPr>
        <b/>
        <sz val="11"/>
        <color theme="1"/>
        <rFont val="Arial"/>
        <family val="2"/>
      </rPr>
      <t>SO</t>
    </r>
    <r>
      <rPr>
        <b/>
        <vertAlign val="subscript"/>
        <sz val="11"/>
        <color theme="1"/>
        <rFont val="Arial"/>
        <family val="2"/>
      </rPr>
      <t>2</t>
    </r>
    <r>
      <rPr>
        <b/>
        <sz val="11"/>
        <color theme="1"/>
        <rFont val="Arial"/>
        <family val="2"/>
      </rPr>
      <t>-Äquivalent berücksichtigt</t>
    </r>
    <r>
      <rPr>
        <sz val="11"/>
        <color theme="1"/>
        <rFont val="Arial"/>
        <family val="2"/>
      </rPr>
      <t>.</t>
    </r>
  </si>
  <si>
    <r>
      <rPr>
        <b/>
        <sz val="11"/>
        <color theme="1"/>
        <rFont val="Arial"/>
        <family val="2"/>
      </rPr>
      <t>CO</t>
    </r>
    <r>
      <rPr>
        <b/>
        <vertAlign val="subscript"/>
        <sz val="11"/>
        <color theme="1"/>
        <rFont val="Arial"/>
        <family val="2"/>
      </rPr>
      <t>2</t>
    </r>
    <r>
      <rPr>
        <b/>
        <sz val="11"/>
        <color theme="1"/>
        <rFont val="Arial"/>
        <family val="2"/>
      </rPr>
      <t xml:space="preserve"> - Kohlenstoffdioxid</t>
    </r>
    <r>
      <rPr>
        <sz val="11"/>
        <color theme="1"/>
        <rFont val="Arial"/>
        <family val="2"/>
      </rPr>
      <t xml:space="preserve"> kommt in der Luft zu 0,03 % vor. Es ist Ausgangsstoff der Photosynthese der Pflanzen und Endprodukt des tierischen Kohlenstoff-Stoffwechsels. Infolge der Industrialisierung reichert sich Kohlenstoffdioxid aus vielen Verbrennungsprozessen (z.B. Kraftwerke, Autos) in der Luft an. Dadurch entsteht der Treibhauseffekt. Bei einer Konzentration oberhalb 50 Vol % in der Atemluft kann Kohlenstoffdioxid zum Tod durch Ersticken führen.
</t>
    </r>
    <r>
      <rPr>
        <b/>
        <sz val="11"/>
        <color theme="1"/>
        <rFont val="Arial"/>
        <family val="2"/>
      </rPr>
      <t>CH</t>
    </r>
    <r>
      <rPr>
        <b/>
        <vertAlign val="subscript"/>
        <sz val="11"/>
        <color theme="1"/>
        <rFont val="Arial"/>
        <family val="2"/>
      </rPr>
      <t>4</t>
    </r>
    <r>
      <rPr>
        <b/>
        <sz val="11"/>
        <color theme="1"/>
        <rFont val="Arial"/>
        <family val="2"/>
      </rPr>
      <t xml:space="preserve"> - Methan (Sumpfgas)</t>
    </r>
    <r>
      <rPr>
        <sz val="11"/>
        <color theme="1"/>
        <rFont val="Arial"/>
        <family val="2"/>
      </rPr>
      <t>, farbloses, geruchloses, ungiftiges Gas, verbrennt zu Kohlenstoffdioxid (CO</t>
    </r>
    <r>
      <rPr>
        <vertAlign val="subscript"/>
        <sz val="11"/>
        <color theme="1"/>
        <rFont val="Arial"/>
        <family val="2"/>
      </rPr>
      <t>2</t>
    </r>
    <r>
      <rPr>
        <sz val="11"/>
        <color theme="1"/>
        <rFont val="Arial"/>
        <family val="2"/>
      </rPr>
      <t>) und Wasser. Vorkommen im Erdgas (80 - 90 %), Leuchtgas (rd. 30 %), sowie als Grubengas in Steinkohlenflözen. Methan ist Ausgangsstoff für die Herstellung von Acetylen und wird als Heiz- und Treibgas verwendet. Methan besitzt eine atmosphärische Lebenszeit von ca. 12 Jahren; es reichert sich in der Atmosphäre an (derzeit rund 1,7 ppm). Es ist ein etwa 30fach stärkeres Treibhausgas als CO</t>
    </r>
    <r>
      <rPr>
        <vertAlign val="subscript"/>
        <sz val="11"/>
        <color theme="1"/>
        <rFont val="Arial"/>
        <family val="2"/>
      </rPr>
      <t>2</t>
    </r>
    <r>
      <rPr>
        <sz val="11"/>
        <color theme="1"/>
        <rFont val="Arial"/>
        <family val="2"/>
      </rPr>
      <t xml:space="preserve"> und ist daher Teil der Klimadiskussion. 
</t>
    </r>
    <r>
      <rPr>
        <b/>
        <sz val="11"/>
        <color theme="1"/>
        <rFont val="Arial"/>
        <family val="2"/>
      </rPr>
      <t>N</t>
    </r>
    <r>
      <rPr>
        <b/>
        <vertAlign val="subscript"/>
        <sz val="11"/>
        <color theme="1"/>
        <rFont val="Arial"/>
        <family val="2"/>
      </rPr>
      <t>2</t>
    </r>
    <r>
      <rPr>
        <b/>
        <sz val="11"/>
        <color theme="1"/>
        <rFont val="Arial"/>
        <family val="2"/>
      </rPr>
      <t>O - Distickstoffoxid (Lachgas)</t>
    </r>
    <r>
      <rPr>
        <sz val="11"/>
        <color theme="1"/>
        <rFont val="Arial"/>
        <family val="2"/>
      </rPr>
      <t xml:space="preserve"> ist ein Molekül bestehend aus Stickstoff und Sauerstoff. Dieses Treibhausgas entsteht durch den Verkehr, aber auch durch landwirtschaftliche Prozesse.
</t>
    </r>
    <r>
      <rPr>
        <b/>
        <sz val="11"/>
        <color theme="1"/>
        <rFont val="Arial"/>
        <family val="2"/>
      </rPr>
      <t>SO</t>
    </r>
    <r>
      <rPr>
        <b/>
        <vertAlign val="subscript"/>
        <sz val="11"/>
        <color theme="1"/>
        <rFont val="Arial"/>
        <family val="2"/>
      </rPr>
      <t>2</t>
    </r>
    <r>
      <rPr>
        <b/>
        <sz val="11"/>
        <color theme="1"/>
        <rFont val="Arial"/>
        <family val="2"/>
      </rPr>
      <t xml:space="preserve"> - Schwefeldioxid</t>
    </r>
    <r>
      <rPr>
        <sz val="11"/>
        <color theme="1"/>
        <rFont val="Arial"/>
        <family val="2"/>
      </rPr>
      <t xml:space="preserve"> ist ein farbloses, stechend riechendes Gas, das vor allem bei der Verbrennung von schwefelhaltiger Kohle und Heizöl sowie bei der Zementherstellung entsteht. Bei Kombination mit Staub führt es zu Reizwirkungen und in größeren Konzentrationen zu Atembeschwerden. Durch Reaktion mit Luftsauerstoff und Wasserdampf entsteht schweflige Säure, die als "Saurer Regen" Umweltschäden verursacht.
</t>
    </r>
    <r>
      <rPr>
        <b/>
        <sz val="11"/>
        <color theme="1"/>
        <rFont val="Arial"/>
        <family val="2"/>
      </rPr>
      <t>NO</t>
    </r>
    <r>
      <rPr>
        <b/>
        <vertAlign val="subscript"/>
        <sz val="11"/>
        <color theme="1"/>
        <rFont val="Arial"/>
        <family val="2"/>
      </rPr>
      <t>x</t>
    </r>
    <r>
      <rPr>
        <b/>
        <sz val="11"/>
        <color theme="1"/>
        <rFont val="Arial"/>
        <family val="2"/>
      </rPr>
      <t xml:space="preserve"> - Stickoxide</t>
    </r>
    <r>
      <rPr>
        <sz val="11"/>
        <color theme="1"/>
        <rFont val="Arial"/>
        <family val="2"/>
      </rPr>
      <t xml:space="preserve"> ist eine Sammelbezeichnung für alle Oxide des Stickstoffs wie z.B. Stickstoffmonoxid NO, Distickstoffoxid N</t>
    </r>
    <r>
      <rPr>
        <vertAlign val="subscript"/>
        <sz val="11"/>
        <color theme="1"/>
        <rFont val="Arial"/>
        <family val="2"/>
      </rPr>
      <t>2</t>
    </r>
    <r>
      <rPr>
        <sz val="11"/>
        <color theme="1"/>
        <rFont val="Arial"/>
        <family val="2"/>
      </rPr>
      <t>O und Stickstoffdioxid NO</t>
    </r>
    <r>
      <rPr>
        <vertAlign val="subscript"/>
        <sz val="11"/>
        <color theme="1"/>
        <rFont val="Arial"/>
        <family val="2"/>
      </rPr>
      <t>2</t>
    </r>
    <r>
      <rPr>
        <sz val="11"/>
        <color theme="1"/>
        <rFont val="Arial"/>
        <family val="2"/>
      </rPr>
      <t>. Stickstoffoxide entstehen vor allem als ungewollte Nebenprodukte bei Verbrennungsprozessen mit hohen Temperaturen sowohl in Kraftfahrzeugmotoren und Kraftwerken wie auch in der chemischen Industrie bei der Düngemittelherstellung. Stickstoffoxide greifen die Schleimhäute der Atmungsorgane an und begünstigen Atemwegserkrankungen. Stickstoffoxid ist auch für Pflanzen schädlich (besonders in der oxidierten Form als Salpetersäure im sauren Regen) und trägt in der Atmosphäre zur Bildung von Ozon und anderen Photooxidantien und damit auch zur Bildung des Sommersmogs bei.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</si>
</sst>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8"/>
      <color theme="1"/>
      <name val="Arial"/>
      <family val="2"/>
    </font>
    <font>
      <b/>
      <u/>
      <sz val="18"/>
      <color theme="1"/>
      <name val="Arial"/>
      <family val="2"/>
    </font>
    <font>
      <b/>
      <sz val="12"/>
      <color theme="1"/>
      <name val="Arial"/>
      <family val="2"/>
    </font>
    <font>
      <sz val="12"/>
      <color theme="1"/>
      <name val="Arial"/>
      <family val="2"/>
    </font>
    <font>
      <sz val="11"/>
      <color theme="1"/>
      <name val="Arial"/>
      <family val="2"/>
    </font>
    <font>
      <sz val="11"/>
      <name val="Arial"/>
      <family val="2"/>
    </font>
    <font>
      <b/>
      <sz val="11"/>
      <color theme="1"/>
      <name val="Arial"/>
      <family val="2"/>
    </font>
    <font>
      <b/>
      <sz val="11"/>
      <color rgb="FF0070C0"/>
      <name val="Arial"/>
      <family val="2"/>
    </font>
    <font>
      <u/>
      <sz val="11"/>
      <color theme="1"/>
      <name val="Arial"/>
      <family val="2"/>
    </font>
    <font>
      <b/>
      <sz val="14"/>
      <color theme="1"/>
      <name val="Arial"/>
      <family val="2"/>
    </font>
    <font>
      <b/>
      <vertAlign val="subscript"/>
      <sz val="11"/>
      <color theme="1"/>
      <name val="Arial"/>
      <family val="2"/>
    </font>
    <font>
      <vertAlign val="subscript"/>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s>
  <borders count="56">
    <border>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69">
    <xf numFmtId="0" fontId="0" fillId="0" borderId="0" xfId="0"/>
    <xf numFmtId="0" fontId="0" fillId="0" borderId="0" xfId="0" applyBorder="1"/>
    <xf numFmtId="0" fontId="0" fillId="0" borderId="15" xfId="0" applyBorder="1"/>
    <xf numFmtId="0" fontId="2" fillId="0" borderId="0" xfId="0" applyFont="1"/>
    <xf numFmtId="0" fontId="4" fillId="0" borderId="0" xfId="0" applyFont="1"/>
    <xf numFmtId="0" fontId="5" fillId="0" borderId="0" xfId="0" applyFont="1"/>
    <xf numFmtId="0" fontId="6" fillId="0" borderId="0" xfId="0" applyFont="1"/>
    <xf numFmtId="0" fontId="6" fillId="0" borderId="0" xfId="0" applyFont="1" applyBorder="1"/>
    <xf numFmtId="0" fontId="7" fillId="0" borderId="0" xfId="0" applyFont="1" applyFill="1" applyBorder="1"/>
    <xf numFmtId="0" fontId="8" fillId="0" borderId="0" xfId="0" applyFont="1"/>
    <xf numFmtId="0" fontId="9" fillId="0" borderId="0" xfId="0" applyFont="1" applyFill="1" applyBorder="1"/>
    <xf numFmtId="0" fontId="6" fillId="0" borderId="0" xfId="0" applyFont="1" applyFill="1"/>
    <xf numFmtId="0" fontId="8" fillId="0" borderId="0" xfId="0" applyFont="1" applyFill="1"/>
    <xf numFmtId="0" fontId="6" fillId="0" borderId="19" xfId="0" applyFont="1" applyBorder="1"/>
    <xf numFmtId="2" fontId="6" fillId="0" borderId="0" xfId="0" applyNumberFormat="1" applyFont="1" applyBorder="1"/>
    <xf numFmtId="2" fontId="6" fillId="0" borderId="0" xfId="0" applyNumberFormat="1" applyFont="1"/>
    <xf numFmtId="0" fontId="6" fillId="0" borderId="20" xfId="0" applyFont="1" applyBorder="1"/>
    <xf numFmtId="0" fontId="8" fillId="0" borderId="0" xfId="0" applyFont="1" applyBorder="1"/>
    <xf numFmtId="0" fontId="6" fillId="0" borderId="0" xfId="0" applyFont="1" applyFill="1" applyBorder="1"/>
    <xf numFmtId="0" fontId="6" fillId="0" borderId="12" xfId="0" applyFont="1" applyBorder="1"/>
    <xf numFmtId="0" fontId="6" fillId="0" borderId="6" xfId="0" applyFont="1" applyBorder="1"/>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Border="1" applyAlignment="1">
      <alignment horizontal="center" vertical="center"/>
    </xf>
    <xf numFmtId="0" fontId="8" fillId="0" borderId="18" xfId="0" applyFont="1" applyFill="1" applyBorder="1" applyAlignment="1">
      <alignment horizontal="center" vertical="center" wrapText="1"/>
    </xf>
    <xf numFmtId="0" fontId="8" fillId="0" borderId="36" xfId="0" applyFont="1" applyBorder="1" applyAlignment="1">
      <alignment wrapText="1"/>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0" borderId="36" xfId="0" applyFont="1" applyBorder="1"/>
    <xf numFmtId="0" fontId="6" fillId="0" borderId="1" xfId="0" applyFont="1" applyBorder="1"/>
    <xf numFmtId="0" fontId="6" fillId="0" borderId="36" xfId="0" applyFont="1" applyBorder="1" applyAlignment="1">
      <alignment horizontal="center"/>
    </xf>
    <xf numFmtId="0" fontId="6" fillId="0" borderId="41" xfId="0" applyFont="1" applyBorder="1" applyAlignment="1">
      <alignment horizontal="center"/>
    </xf>
    <xf numFmtId="0" fontId="6" fillId="0" borderId="0" xfId="0" applyFont="1" applyAlignment="1">
      <alignment vertical="center"/>
    </xf>
    <xf numFmtId="0" fontId="8" fillId="0" borderId="44" xfId="0" applyFont="1" applyFill="1" applyBorder="1" applyAlignment="1">
      <alignment horizontal="center" vertical="center"/>
    </xf>
    <xf numFmtId="0" fontId="8" fillId="0" borderId="16" xfId="0" applyFont="1" applyFill="1" applyBorder="1" applyAlignment="1">
      <alignment horizontal="center" vertical="center"/>
    </xf>
    <xf numFmtId="4" fontId="6" fillId="0" borderId="26" xfId="0" applyNumberFormat="1" applyFont="1" applyBorder="1"/>
    <xf numFmtId="4" fontId="6" fillId="0" borderId="24" xfId="0" applyNumberFormat="1" applyFont="1" applyBorder="1"/>
    <xf numFmtId="4" fontId="6" fillId="0" borderId="25" xfId="0" applyNumberFormat="1" applyFont="1" applyBorder="1"/>
    <xf numFmtId="4" fontId="6" fillId="0" borderId="9" xfId="0" applyNumberFormat="1" applyFont="1" applyBorder="1"/>
    <xf numFmtId="4" fontId="6" fillId="0" borderId="2" xfId="0" applyNumberFormat="1" applyFont="1" applyBorder="1"/>
    <xf numFmtId="4" fontId="6" fillId="0" borderId="3" xfId="0" applyNumberFormat="1" applyFont="1" applyBorder="1"/>
    <xf numFmtId="4" fontId="6" fillId="0" borderId="4" xfId="0" applyNumberFormat="1" applyFont="1" applyBorder="1"/>
    <xf numFmtId="4" fontId="6" fillId="0" borderId="5" xfId="0" applyNumberFormat="1" applyFont="1" applyBorder="1"/>
    <xf numFmtId="4" fontId="6" fillId="0" borderId="17" xfId="0" applyNumberFormat="1" applyFont="1" applyBorder="1"/>
    <xf numFmtId="4" fontId="6" fillId="0" borderId="31" xfId="0" applyNumberFormat="1" applyFont="1" applyBorder="1"/>
    <xf numFmtId="4" fontId="6" fillId="0" borderId="29" xfId="0" applyNumberFormat="1" applyFont="1" applyBorder="1"/>
    <xf numFmtId="4" fontId="6" fillId="0" borderId="30" xfId="0" applyNumberFormat="1" applyFont="1" applyBorder="1"/>
    <xf numFmtId="4" fontId="6" fillId="0" borderId="42" xfId="0" applyNumberFormat="1" applyFont="1" applyBorder="1"/>
    <xf numFmtId="4" fontId="6" fillId="0" borderId="43" xfId="0" applyNumberFormat="1" applyFont="1" applyBorder="1"/>
    <xf numFmtId="4" fontId="6" fillId="0" borderId="7" xfId="0" applyNumberFormat="1" applyFont="1" applyBorder="1"/>
    <xf numFmtId="4" fontId="6" fillId="0" borderId="16" xfId="0" applyNumberFormat="1" applyFont="1" applyBorder="1"/>
    <xf numFmtId="4" fontId="6" fillId="0" borderId="23" xfId="0" applyNumberFormat="1" applyFont="1" applyBorder="1"/>
    <xf numFmtId="4" fontId="6" fillId="0" borderId="21" xfId="0" applyNumberFormat="1" applyFont="1" applyBorder="1"/>
    <xf numFmtId="4" fontId="6" fillId="0" borderId="22" xfId="0" applyNumberFormat="1" applyFont="1" applyBorder="1"/>
    <xf numFmtId="2" fontId="6" fillId="0" borderId="24" xfId="0" applyNumberFormat="1" applyFont="1" applyBorder="1" applyAlignment="1">
      <alignment horizontal="right" vertical="center"/>
    </xf>
    <xf numFmtId="2" fontId="6" fillId="0" borderId="25" xfId="0" applyNumberFormat="1" applyFont="1" applyBorder="1" applyAlignment="1">
      <alignment horizontal="right" vertical="center"/>
    </xf>
    <xf numFmtId="2" fontId="6" fillId="0" borderId="26" xfId="0" applyNumberFormat="1" applyFont="1" applyBorder="1" applyAlignment="1">
      <alignment horizontal="right" vertical="center"/>
    </xf>
    <xf numFmtId="2" fontId="6" fillId="0" borderId="2" xfId="0" applyNumberFormat="1" applyFont="1" applyBorder="1" applyAlignment="1">
      <alignment horizontal="right" vertical="center"/>
    </xf>
    <xf numFmtId="2" fontId="6" fillId="0" borderId="3" xfId="0" applyNumberFormat="1" applyFont="1" applyBorder="1" applyAlignment="1">
      <alignment horizontal="right" vertical="center"/>
    </xf>
    <xf numFmtId="2" fontId="6" fillId="0" borderId="9" xfId="0" applyNumberFormat="1" applyFont="1" applyBorder="1" applyAlignment="1">
      <alignment horizontal="right" vertical="center"/>
    </xf>
    <xf numFmtId="2" fontId="6" fillId="0" borderId="6" xfId="0" applyNumberFormat="1" applyFont="1" applyBorder="1" applyAlignment="1">
      <alignment horizontal="right" vertical="center"/>
    </xf>
    <xf numFmtId="2" fontId="6" fillId="0" borderId="7" xfId="0" applyNumberFormat="1" applyFont="1" applyBorder="1" applyAlignment="1">
      <alignment horizontal="right" vertical="center"/>
    </xf>
    <xf numFmtId="2" fontId="6" fillId="0" borderId="16" xfId="0" applyNumberFormat="1" applyFont="1" applyBorder="1" applyAlignment="1">
      <alignment horizontal="right" vertical="center"/>
    </xf>
    <xf numFmtId="2" fontId="6" fillId="0" borderId="10" xfId="0" applyNumberFormat="1" applyFont="1" applyBorder="1" applyAlignment="1">
      <alignment horizontal="right" vertical="center"/>
    </xf>
    <xf numFmtId="0" fontId="8" fillId="0" borderId="0" xfId="0" applyFont="1" applyBorder="1" applyAlignment="1">
      <alignment horizontal="right"/>
    </xf>
    <xf numFmtId="0" fontId="8" fillId="0" borderId="0" xfId="0" applyFont="1" applyFill="1" applyBorder="1" applyAlignment="1">
      <alignment horizontal="right"/>
    </xf>
    <xf numFmtId="3" fontId="7" fillId="2" borderId="8" xfId="0" applyNumberFormat="1" applyFont="1" applyFill="1" applyBorder="1" applyProtection="1">
      <protection locked="0"/>
    </xf>
    <xf numFmtId="0" fontId="6" fillId="0" borderId="0" xfId="0" applyFont="1" applyBorder="1" applyAlignment="1">
      <alignment vertical="center" wrapText="1"/>
    </xf>
    <xf numFmtId="0" fontId="6" fillId="0" borderId="36" xfId="0" applyFont="1" applyBorder="1" applyAlignment="1">
      <alignment horizontal="left" vertical="center"/>
    </xf>
    <xf numFmtId="0" fontId="6" fillId="0" borderId="1" xfId="0" applyFont="1" applyBorder="1" applyAlignment="1">
      <alignment horizontal="left" vertical="center"/>
    </xf>
    <xf numFmtId="0" fontId="6" fillId="0" borderId="20" xfId="0" applyFont="1" applyBorder="1" applyAlignment="1">
      <alignment horizontal="left" vertical="center"/>
    </xf>
    <xf numFmtId="0" fontId="8" fillId="0" borderId="14" xfId="0" applyFont="1" applyBorder="1"/>
    <xf numFmtId="0" fontId="8" fillId="0" borderId="14" xfId="0" applyFont="1" applyBorder="1" applyAlignment="1">
      <alignment vertical="top" wrapText="1"/>
    </xf>
    <xf numFmtId="0" fontId="6" fillId="0" borderId="15" xfId="0" applyFont="1" applyBorder="1"/>
    <xf numFmtId="0" fontId="8" fillId="0" borderId="27" xfId="0" applyFont="1" applyBorder="1"/>
    <xf numFmtId="0" fontId="6" fillId="0" borderId="28" xfId="0" applyFont="1" applyBorder="1"/>
    <xf numFmtId="0" fontId="8" fillId="0" borderId="11" xfId="0" applyFont="1" applyBorder="1"/>
    <xf numFmtId="0" fontId="6" fillId="0" borderId="13" xfId="0" applyFont="1" applyBorder="1"/>
    <xf numFmtId="0" fontId="6" fillId="0" borderId="0" xfId="0" applyFont="1" applyBorder="1" applyAlignment="1">
      <alignment horizontal="left" wrapText="1"/>
    </xf>
    <xf numFmtId="0" fontId="6" fillId="0" borderId="15" xfId="0" applyFont="1" applyBorder="1" applyAlignment="1">
      <alignment horizontal="left" wrapText="1"/>
    </xf>
    <xf numFmtId="0" fontId="8" fillId="0" borderId="23" xfId="0" applyFont="1" applyFill="1" applyBorder="1" applyAlignment="1">
      <alignment horizontal="center" vertical="center"/>
    </xf>
    <xf numFmtId="4" fontId="6" fillId="0" borderId="45" xfId="0" applyNumberFormat="1" applyFont="1" applyBorder="1"/>
    <xf numFmtId="0" fontId="8" fillId="0" borderId="46" xfId="0" applyFont="1" applyFill="1" applyBorder="1" applyAlignment="1">
      <alignment horizontal="center" vertical="center"/>
    </xf>
    <xf numFmtId="4" fontId="6" fillId="0" borderId="10" xfId="0" applyNumberFormat="1" applyFont="1" applyBorder="1"/>
    <xf numFmtId="0" fontId="6" fillId="3" borderId="34" xfId="0" applyFont="1" applyFill="1" applyBorder="1" applyAlignment="1">
      <alignment horizontal="center" vertical="center"/>
    </xf>
    <xf numFmtId="0" fontId="8" fillId="4" borderId="18" xfId="0" applyFont="1" applyFill="1" applyBorder="1" applyAlignment="1">
      <alignment horizontal="center" vertical="center" wrapText="1"/>
    </xf>
    <xf numFmtId="2" fontId="6" fillId="4" borderId="36" xfId="0" applyNumberFormat="1" applyFont="1" applyFill="1" applyBorder="1" applyAlignment="1">
      <alignment horizontal="right" vertical="center"/>
    </xf>
    <xf numFmtId="2" fontId="6" fillId="4" borderId="1" xfId="0" applyNumberFormat="1" applyFont="1" applyFill="1" applyBorder="1" applyAlignment="1">
      <alignment horizontal="right" vertical="center"/>
    </xf>
    <xf numFmtId="2" fontId="6" fillId="4" borderId="41" xfId="0" applyNumberFormat="1" applyFont="1" applyFill="1" applyBorder="1" applyAlignment="1">
      <alignment horizontal="right" vertical="center"/>
    </xf>
    <xf numFmtId="4" fontId="6" fillId="4" borderId="36" xfId="0" applyNumberFormat="1" applyFont="1" applyFill="1" applyBorder="1"/>
    <xf numFmtId="4" fontId="6" fillId="4" borderId="19" xfId="0" applyNumberFormat="1" applyFont="1" applyFill="1" applyBorder="1"/>
    <xf numFmtId="4" fontId="6" fillId="4" borderId="20" xfId="0" applyNumberFormat="1" applyFont="1" applyFill="1" applyBorder="1"/>
    <xf numFmtId="0" fontId="8" fillId="4" borderId="19"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43" xfId="0" applyFont="1" applyFill="1" applyBorder="1" applyAlignment="1">
      <alignment horizontal="center" vertical="center"/>
    </xf>
    <xf numFmtId="4" fontId="6" fillId="4" borderId="47" xfId="0" applyNumberFormat="1" applyFont="1" applyFill="1" applyBorder="1"/>
    <xf numFmtId="4" fontId="6" fillId="4" borderId="1" xfId="0" applyNumberFormat="1" applyFont="1" applyFill="1" applyBorder="1"/>
    <xf numFmtId="4" fontId="6" fillId="4" borderId="48" xfId="0" applyNumberFormat="1" applyFont="1" applyFill="1" applyBorder="1"/>
    <xf numFmtId="4" fontId="6" fillId="4" borderId="41" xfId="0" applyNumberFormat="1" applyFont="1" applyFill="1" applyBorder="1"/>
    <xf numFmtId="4" fontId="8" fillId="4" borderId="8" xfId="0" applyNumberFormat="1" applyFont="1" applyFill="1" applyBorder="1" applyAlignment="1">
      <alignment vertical="center"/>
    </xf>
    <xf numFmtId="4" fontId="8" fillId="0" borderId="50" xfId="0" applyNumberFormat="1" applyFont="1" applyFill="1" applyBorder="1" applyAlignment="1">
      <alignment vertical="center"/>
    </xf>
    <xf numFmtId="4" fontId="8" fillId="0" borderId="38" xfId="0" applyNumberFormat="1" applyFont="1" applyFill="1" applyBorder="1" applyAlignment="1">
      <alignment vertical="center"/>
    </xf>
    <xf numFmtId="4" fontId="8" fillId="0" borderId="39" xfId="0" applyNumberFormat="1" applyFont="1" applyFill="1" applyBorder="1" applyAlignment="1">
      <alignment vertical="center"/>
    </xf>
    <xf numFmtId="0" fontId="6" fillId="0" borderId="6" xfId="0" applyFont="1" applyBorder="1" applyAlignment="1">
      <alignment horizontal="left" wrapText="1"/>
    </xf>
    <xf numFmtId="0" fontId="6" fillId="0" borderId="28" xfId="0" applyFont="1" applyBorder="1" applyAlignment="1">
      <alignment horizontal="left" wrapText="1"/>
    </xf>
    <xf numFmtId="0" fontId="0" fillId="0" borderId="27" xfId="0" applyBorder="1"/>
    <xf numFmtId="0" fontId="0" fillId="0" borderId="6" xfId="0" applyBorder="1"/>
    <xf numFmtId="0" fontId="0" fillId="0" borderId="28" xfId="0" applyBorder="1"/>
    <xf numFmtId="0" fontId="8" fillId="0" borderId="34" xfId="0" applyFont="1" applyBorder="1" applyAlignment="1">
      <alignment horizontal="center" vertical="center" wrapText="1"/>
    </xf>
    <xf numFmtId="0" fontId="0" fillId="0" borderId="11" xfId="0" applyBorder="1"/>
    <xf numFmtId="0" fontId="0" fillId="0" borderId="12" xfId="0" applyBorder="1"/>
    <xf numFmtId="0" fontId="0" fillId="0" borderId="13" xfId="0" applyBorder="1"/>
    <xf numFmtId="0" fontId="1" fillId="0" borderId="14" xfId="0" applyFont="1" applyBorder="1" applyAlignment="1">
      <alignment vertical="top" wrapText="1"/>
    </xf>
    <xf numFmtId="2" fontId="6" fillId="2" borderId="15" xfId="0" applyNumberFormat="1" applyFont="1" applyFill="1" applyBorder="1" applyProtection="1">
      <protection locked="0"/>
    </xf>
    <xf numFmtId="2" fontId="6" fillId="2" borderId="36" xfId="0" applyNumberFormat="1" applyFont="1" applyFill="1" applyBorder="1" applyProtection="1">
      <protection locked="0"/>
    </xf>
    <xf numFmtId="2" fontId="6" fillId="2" borderId="1" xfId="0" applyNumberFormat="1" applyFont="1" applyFill="1" applyBorder="1" applyProtection="1">
      <protection locked="0"/>
    </xf>
    <xf numFmtId="2" fontId="6" fillId="2" borderId="19" xfId="0" applyNumberFormat="1" applyFont="1" applyFill="1" applyBorder="1" applyProtection="1">
      <protection locked="0"/>
    </xf>
    <xf numFmtId="2" fontId="7" fillId="2" borderId="8" xfId="0" applyNumberFormat="1" applyFont="1" applyFill="1" applyBorder="1" applyProtection="1">
      <protection locked="0"/>
    </xf>
    <xf numFmtId="2" fontId="6" fillId="2" borderId="32" xfId="0" applyNumberFormat="1" applyFont="1" applyFill="1" applyBorder="1" applyAlignment="1" applyProtection="1">
      <alignment horizontal="right" vertical="center"/>
      <protection locked="0"/>
    </xf>
    <xf numFmtId="2" fontId="6" fillId="2" borderId="33" xfId="0" applyNumberFormat="1" applyFont="1" applyFill="1" applyBorder="1" applyAlignment="1" applyProtection="1">
      <alignment horizontal="right" vertical="center"/>
      <protection locked="0"/>
    </xf>
    <xf numFmtId="2" fontId="6" fillId="2" borderId="6" xfId="0" applyNumberFormat="1" applyFont="1" applyFill="1" applyBorder="1" applyAlignment="1" applyProtection="1">
      <alignment horizontal="right" vertical="center"/>
      <protection locked="0"/>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8" fillId="3" borderId="18"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34" xfId="0" applyFont="1" applyFill="1" applyBorder="1" applyAlignment="1">
      <alignment horizontal="left" vertical="center"/>
    </xf>
    <xf numFmtId="0" fontId="6" fillId="3" borderId="35" xfId="0" applyFont="1" applyFill="1" applyBorder="1" applyAlignment="1">
      <alignment horizontal="left" vertical="center"/>
    </xf>
    <xf numFmtId="0" fontId="11" fillId="0" borderId="34" xfId="0" applyFont="1" applyBorder="1" applyAlignment="1">
      <alignment horizontal="left" vertical="center"/>
    </xf>
    <xf numFmtId="0" fontId="11" fillId="0" borderId="40" xfId="0" applyFont="1" applyBorder="1" applyAlignment="1">
      <alignment horizontal="left" vertical="center"/>
    </xf>
    <xf numFmtId="0" fontId="11" fillId="0" borderId="35" xfId="0" applyFont="1" applyBorder="1" applyAlignment="1">
      <alignment horizontal="left" vertical="center"/>
    </xf>
    <xf numFmtId="0" fontId="8"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52" xfId="0" applyFont="1" applyFill="1" applyBorder="1" applyAlignment="1">
      <alignment horizontal="left"/>
    </xf>
    <xf numFmtId="0" fontId="6" fillId="0" borderId="53" xfId="0" applyFont="1" applyFill="1" applyBorder="1" applyAlignment="1">
      <alignment horizontal="left"/>
    </xf>
    <xf numFmtId="0" fontId="6" fillId="0" borderId="54" xfId="0" applyFont="1" applyFill="1" applyBorder="1" applyAlignment="1">
      <alignment horizontal="left"/>
    </xf>
    <xf numFmtId="0" fontId="6" fillId="0" borderId="55" xfId="0" applyFont="1" applyFill="1" applyBorder="1" applyAlignment="1">
      <alignment horizontal="left"/>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28" xfId="0" applyFont="1" applyBorder="1" applyAlignment="1">
      <alignment horizontal="left" vertical="center" wrapText="1"/>
    </xf>
    <xf numFmtId="0" fontId="8" fillId="0" borderId="49"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6" fillId="0" borderId="34" xfId="0" applyFont="1" applyBorder="1" applyAlignment="1">
      <alignment horizontal="left" vertical="center" wrapText="1"/>
    </xf>
    <xf numFmtId="0" fontId="6" fillId="0" borderId="40" xfId="0" applyFont="1" applyBorder="1" applyAlignment="1">
      <alignment horizontal="left" vertical="center" wrapText="1"/>
    </xf>
    <xf numFmtId="0" fontId="6" fillId="0" borderId="35" xfId="0" applyFont="1" applyBorder="1" applyAlignment="1">
      <alignment horizontal="left" vertical="center" wrapText="1"/>
    </xf>
    <xf numFmtId="0" fontId="8" fillId="0" borderId="4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0" xfId="0" applyFont="1" applyBorder="1" applyAlignment="1">
      <alignment horizontal="left" wrapText="1"/>
    </xf>
    <xf numFmtId="0" fontId="6" fillId="0" borderId="15" xfId="0" applyFont="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42572</xdr:colOff>
      <xdr:row>0</xdr:row>
      <xdr:rowOff>114301</xdr:rowOff>
    </xdr:from>
    <xdr:to>
      <xdr:col>11</xdr:col>
      <xdr:colOff>650291</xdr:colOff>
      <xdr:row>3</xdr:row>
      <xdr:rowOff>12700</xdr:rowOff>
    </xdr:to>
    <xdr:pic>
      <xdr:nvPicPr>
        <xdr:cNvPr id="2" name="Grafik 1">
          <a:extLst>
            <a:ext uri="{FF2B5EF4-FFF2-40B4-BE49-F238E27FC236}">
              <a16:creationId xmlns:a16="http://schemas.microsoft.com/office/drawing/2014/main" id="{69006B5F-C7F7-A24F-A02B-FEDEF797F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3672" y="114301"/>
          <a:ext cx="2919119" cy="68579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02CD-047B-6943-9ECE-123C8255F472}">
  <sheetPr>
    <pageSetUpPr fitToPage="1"/>
  </sheetPr>
  <dimension ref="A1:V12"/>
  <sheetViews>
    <sheetView tabSelected="1" workbookViewId="0">
      <selection activeCell="B11" sqref="B11:I11"/>
    </sheetView>
  </sheetViews>
  <sheetFormatPr baseColWidth="10" defaultRowHeight="16" x14ac:dyDescent="0.2"/>
  <cols>
    <col min="1" max="1" width="13" customWidth="1"/>
    <col min="2" max="2" width="19.6640625" customWidth="1"/>
    <col min="5" max="6" width="11.6640625" bestFit="1" customWidth="1"/>
    <col min="7" max="8" width="11" bestFit="1" customWidth="1"/>
    <col min="9" max="9" width="10.6640625" customWidth="1"/>
    <col min="10" max="12" width="11" bestFit="1" customWidth="1"/>
  </cols>
  <sheetData>
    <row r="1" spans="1:22" ht="23" x14ac:dyDescent="0.25">
      <c r="A1" s="3" t="s">
        <v>24</v>
      </c>
    </row>
    <row r="3" spans="1:22" ht="17" thickBot="1" x14ac:dyDescent="0.25"/>
    <row r="4" spans="1:22" x14ac:dyDescent="0.2">
      <c r="A4" s="116"/>
      <c r="B4" s="117"/>
      <c r="C4" s="117"/>
      <c r="D4" s="117"/>
      <c r="E4" s="117"/>
      <c r="F4" s="117"/>
      <c r="G4" s="117"/>
      <c r="H4" s="117"/>
      <c r="I4" s="118"/>
    </row>
    <row r="5" spans="1:22" ht="271" customHeight="1" x14ac:dyDescent="0.2">
      <c r="A5" s="119" t="s">
        <v>59</v>
      </c>
      <c r="B5" s="128" t="s">
        <v>63</v>
      </c>
      <c r="C5" s="128"/>
      <c r="D5" s="128"/>
      <c r="E5" s="128"/>
      <c r="F5" s="128"/>
      <c r="G5" s="128"/>
      <c r="H5" s="128"/>
      <c r="I5" s="129"/>
    </row>
    <row r="6" spans="1:22" ht="17" thickBot="1" x14ac:dyDescent="0.25">
      <c r="A6" s="112"/>
      <c r="B6" s="113"/>
      <c r="C6" s="113"/>
      <c r="D6" s="113"/>
      <c r="E6" s="113"/>
      <c r="F6" s="113"/>
      <c r="G6" s="113"/>
      <c r="H6" s="113"/>
      <c r="I6" s="114"/>
    </row>
    <row r="7" spans="1:22" x14ac:dyDescent="0.2">
      <c r="A7" s="74"/>
      <c r="B7" s="7"/>
      <c r="C7" s="1"/>
      <c r="D7" s="1"/>
      <c r="E7" s="1"/>
      <c r="F7" s="1"/>
      <c r="G7" s="1"/>
      <c r="H7" s="1"/>
      <c r="I7" s="2"/>
    </row>
    <row r="8" spans="1:22" ht="276" customHeight="1" x14ac:dyDescent="0.2">
      <c r="A8" s="75" t="s">
        <v>45</v>
      </c>
      <c r="B8" s="128" t="s">
        <v>55</v>
      </c>
      <c r="C8" s="128"/>
      <c r="D8" s="128"/>
      <c r="E8" s="128"/>
      <c r="F8" s="128"/>
      <c r="G8" s="128"/>
      <c r="H8" s="128"/>
      <c r="I8" s="129"/>
      <c r="J8" s="70"/>
      <c r="K8" s="70"/>
      <c r="L8" s="70"/>
      <c r="M8" s="70"/>
      <c r="N8" s="70"/>
      <c r="O8" s="70"/>
      <c r="P8" s="70"/>
    </row>
    <row r="9" spans="1:22" ht="17" thickBot="1" x14ac:dyDescent="0.25">
      <c r="A9" s="74"/>
      <c r="B9" s="7"/>
      <c r="C9" s="7"/>
      <c r="D9" s="7"/>
      <c r="E9" s="7"/>
      <c r="F9" s="7"/>
      <c r="G9" s="7"/>
      <c r="H9" s="7"/>
      <c r="I9" s="76"/>
      <c r="J9" s="6"/>
      <c r="K9" s="7"/>
      <c r="L9" s="6"/>
      <c r="M9" s="6"/>
      <c r="N9" s="6"/>
      <c r="O9" s="6"/>
      <c r="P9" s="6"/>
      <c r="Q9" s="6"/>
      <c r="R9" s="6"/>
      <c r="S9" s="6"/>
      <c r="T9" s="6"/>
      <c r="U9" s="6"/>
      <c r="V9" s="6"/>
    </row>
    <row r="10" spans="1:22" x14ac:dyDescent="0.2">
      <c r="A10" s="79"/>
      <c r="B10" s="19"/>
      <c r="C10" s="19"/>
      <c r="D10" s="19"/>
      <c r="E10" s="19"/>
      <c r="F10" s="19"/>
      <c r="G10" s="19"/>
      <c r="H10" s="19"/>
      <c r="I10" s="80"/>
      <c r="J10" s="6"/>
      <c r="K10" s="7"/>
      <c r="L10" s="6"/>
      <c r="M10" s="6"/>
      <c r="N10" s="6"/>
      <c r="O10" s="6"/>
      <c r="P10" s="6"/>
      <c r="Q10" s="6"/>
      <c r="R10" s="6"/>
      <c r="S10" s="6"/>
      <c r="T10" s="6"/>
      <c r="U10" s="6"/>
      <c r="V10" s="6"/>
    </row>
    <row r="11" spans="1:22" ht="84" customHeight="1" x14ac:dyDescent="0.2">
      <c r="A11" s="75" t="s">
        <v>60</v>
      </c>
      <c r="B11" s="130" t="s">
        <v>56</v>
      </c>
      <c r="C11" s="130"/>
      <c r="D11" s="130"/>
      <c r="E11" s="130"/>
      <c r="F11" s="130"/>
      <c r="G11" s="130"/>
      <c r="H11" s="130"/>
      <c r="I11" s="131"/>
      <c r="J11" s="6"/>
      <c r="K11" s="7"/>
      <c r="L11" s="6"/>
      <c r="M11" s="6"/>
      <c r="N11" s="6"/>
      <c r="O11" s="6"/>
      <c r="P11" s="6"/>
      <c r="Q11" s="6"/>
      <c r="R11" s="6"/>
      <c r="S11" s="6"/>
      <c r="T11" s="6"/>
      <c r="U11" s="6"/>
      <c r="V11" s="6"/>
    </row>
    <row r="12" spans="1:22" ht="17" thickBot="1" x14ac:dyDescent="0.25">
      <c r="A12" s="112"/>
      <c r="B12" s="113"/>
      <c r="C12" s="113"/>
      <c r="D12" s="113"/>
      <c r="E12" s="113"/>
      <c r="F12" s="113"/>
      <c r="G12" s="113"/>
      <c r="H12" s="113"/>
      <c r="I12" s="114"/>
    </row>
  </sheetData>
  <sheetProtection algorithmName="SHA-512" hashValue="swEzr8UCwwofSRXaozgOuPgB77LrMI+GBGLQFA/51+uC88mNLQQxdOKMiHln755G445SQw3T02GZO6HPIA5ZqQ==" saltValue="3av6aA+m0qA3NpReh2YS0A==" spinCount="100000" sheet="1" formatCells="0"/>
  <mergeCells count="3">
    <mergeCell ref="B8:I8"/>
    <mergeCell ref="B5:I5"/>
    <mergeCell ref="B11:I11"/>
  </mergeCells>
  <pageMargins left="0.7" right="0.7" top="0.78740157499999996" bottom="0.78740157499999996" header="0.3" footer="0.3"/>
  <pageSetup paperSize="9" scale="7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584CD-3F02-4F4E-ACED-E080AED4C6CE}">
  <sheetPr>
    <pageSetUpPr fitToPage="1"/>
  </sheetPr>
  <dimension ref="A2:R59"/>
  <sheetViews>
    <sheetView workbookViewId="0">
      <selection activeCell="E53" sqref="E53"/>
    </sheetView>
  </sheetViews>
  <sheetFormatPr baseColWidth="10" defaultRowHeight="16" x14ac:dyDescent="0.2"/>
  <cols>
    <col min="1" max="1" width="9.33203125" style="5" customWidth="1"/>
    <col min="2" max="2" width="27.33203125" style="5" customWidth="1"/>
    <col min="3" max="3" width="13.5" style="5" customWidth="1"/>
    <col min="4" max="4" width="8.83203125" style="5" customWidth="1"/>
    <col min="5" max="5" width="10.83203125" style="5" customWidth="1"/>
    <col min="6" max="6" width="10.5" style="5" customWidth="1"/>
    <col min="7" max="8" width="9.83203125" style="5" customWidth="1"/>
    <col min="9" max="9" width="10.6640625" style="5" customWidth="1"/>
    <col min="10" max="12" width="9.83203125" style="5" customWidth="1"/>
    <col min="13" max="16384" width="10.83203125" style="5"/>
  </cols>
  <sheetData>
    <row r="2" spans="1:18" ht="23" x14ac:dyDescent="0.25">
      <c r="A2" s="3" t="s">
        <v>44</v>
      </c>
      <c r="B2" s="4"/>
    </row>
    <row r="3" spans="1:18" s="6" customFormat="1" ht="23" x14ac:dyDescent="0.25">
      <c r="A3" s="3" t="s">
        <v>48</v>
      </c>
      <c r="K3" s="8"/>
    </row>
    <row r="4" spans="1:18" s="6" customFormat="1" ht="14" x14ac:dyDescent="0.15"/>
    <row r="5" spans="1:18" s="6" customFormat="1" ht="14" x14ac:dyDescent="0.15"/>
    <row r="6" spans="1:18" s="6" customFormat="1" ht="14" x14ac:dyDescent="0.15">
      <c r="A6" s="6" t="s">
        <v>51</v>
      </c>
    </row>
    <row r="7" spans="1:18" s="6" customFormat="1" ht="8" customHeight="1" thickBot="1" x14ac:dyDescent="0.2">
      <c r="C7" s="8"/>
      <c r="D7" s="8"/>
      <c r="E7" s="8"/>
      <c r="F7" s="8"/>
      <c r="G7" s="10"/>
      <c r="H7" s="8"/>
      <c r="I7" s="10"/>
      <c r="M7" s="11"/>
      <c r="N7" s="11"/>
      <c r="O7" s="11"/>
    </row>
    <row r="8" spans="1:18" s="6" customFormat="1" ht="254" customHeight="1" thickBot="1" x14ac:dyDescent="0.2">
      <c r="A8" s="115" t="s">
        <v>52</v>
      </c>
      <c r="B8" s="161" t="s">
        <v>64</v>
      </c>
      <c r="C8" s="162"/>
      <c r="D8" s="162"/>
      <c r="E8" s="162"/>
      <c r="F8" s="162"/>
      <c r="G8" s="162"/>
      <c r="H8" s="162"/>
      <c r="I8" s="162"/>
      <c r="J8" s="162"/>
      <c r="K8" s="162"/>
      <c r="L8" s="163"/>
      <c r="M8" s="11"/>
      <c r="N8" s="11"/>
      <c r="O8" s="11"/>
    </row>
    <row r="9" spans="1:18" s="6" customFormat="1" ht="14" x14ac:dyDescent="0.15">
      <c r="A9" s="9"/>
      <c r="D9" s="8"/>
      <c r="E9" s="8"/>
      <c r="F9" s="8"/>
      <c r="G9" s="8"/>
      <c r="H9" s="8"/>
      <c r="I9" s="8"/>
      <c r="J9" s="8"/>
      <c r="K9" s="8"/>
      <c r="M9" s="11"/>
      <c r="N9" s="11"/>
      <c r="O9" s="11"/>
    </row>
    <row r="10" spans="1:18" s="6" customFormat="1" ht="15" thickBot="1" x14ac:dyDescent="0.2">
      <c r="A10" s="9"/>
      <c r="C10" s="8"/>
      <c r="D10" s="8"/>
      <c r="E10" s="8"/>
      <c r="F10" s="8"/>
      <c r="G10" s="8"/>
      <c r="H10" s="8"/>
      <c r="I10" s="8"/>
      <c r="J10" s="8"/>
      <c r="K10" s="8"/>
      <c r="M10" s="11"/>
      <c r="N10" s="11"/>
      <c r="O10" s="11"/>
    </row>
    <row r="11" spans="1:18" s="6" customFormat="1" ht="33" customHeight="1" thickBot="1" x14ac:dyDescent="0.2">
      <c r="A11" s="136" t="s">
        <v>36</v>
      </c>
      <c r="B11" s="137"/>
      <c r="C11" s="138"/>
      <c r="D11" s="139" t="s">
        <v>13</v>
      </c>
      <c r="E11" s="145" t="s">
        <v>16</v>
      </c>
      <c r="F11" s="146"/>
      <c r="G11" s="146"/>
      <c r="H11" s="147"/>
      <c r="I11" s="145" t="s">
        <v>2</v>
      </c>
      <c r="J11" s="146"/>
      <c r="K11" s="146"/>
      <c r="L11" s="147"/>
      <c r="M11" s="12"/>
      <c r="N11" s="11"/>
      <c r="O11" s="11"/>
      <c r="P11" s="11"/>
      <c r="Q11" s="11"/>
      <c r="R11" s="11"/>
    </row>
    <row r="12" spans="1:18" s="6" customFormat="1" ht="33" customHeight="1" thickBot="1" x14ac:dyDescent="0.2">
      <c r="A12" s="165" t="s">
        <v>53</v>
      </c>
      <c r="B12" s="26" t="s">
        <v>23</v>
      </c>
      <c r="C12" s="23" t="s">
        <v>30</v>
      </c>
      <c r="D12" s="164"/>
      <c r="E12" s="95" t="s">
        <v>37</v>
      </c>
      <c r="F12" s="96" t="s">
        <v>38</v>
      </c>
      <c r="G12" s="97" t="s">
        <v>39</v>
      </c>
      <c r="H12" s="98" t="s">
        <v>40</v>
      </c>
      <c r="I12" s="95" t="s">
        <v>41</v>
      </c>
      <c r="J12" s="99" t="s">
        <v>42</v>
      </c>
      <c r="K12" s="100" t="s">
        <v>43</v>
      </c>
      <c r="L12" s="101" t="s">
        <v>3</v>
      </c>
      <c r="M12" s="11"/>
      <c r="N12" s="11"/>
      <c r="O12" s="11"/>
      <c r="P12" s="11"/>
      <c r="Q12" s="11"/>
      <c r="R12" s="11"/>
    </row>
    <row r="13" spans="1:18" s="6" customFormat="1" ht="20" customHeight="1" x14ac:dyDescent="0.15">
      <c r="A13" s="165"/>
      <c r="B13" s="71" t="s">
        <v>10</v>
      </c>
      <c r="C13" s="125">
        <v>2.4</v>
      </c>
      <c r="D13" s="29" t="s">
        <v>4</v>
      </c>
      <c r="E13" s="89">
        <v>60.80980956642091</v>
      </c>
      <c r="F13" s="59">
        <v>55.561521814846643</v>
      </c>
      <c r="G13" s="57">
        <v>9.4617285267979051E-2</v>
      </c>
      <c r="H13" s="58">
        <v>2.6066995754159632E-3</v>
      </c>
      <c r="I13" s="89">
        <v>0.15951237944227553</v>
      </c>
      <c r="J13" s="59">
        <v>6.6817716640023353E-2</v>
      </c>
      <c r="K13" s="57">
        <v>0.1165968357092039</v>
      </c>
      <c r="L13" s="58">
        <v>2.4480347176301879E-2</v>
      </c>
      <c r="M13" s="11"/>
      <c r="N13" s="11"/>
      <c r="O13" s="11"/>
      <c r="P13" s="11"/>
      <c r="Q13" s="11"/>
      <c r="R13" s="11"/>
    </row>
    <row r="14" spans="1:18" s="6" customFormat="1" ht="20" customHeight="1" x14ac:dyDescent="0.15">
      <c r="A14" s="165"/>
      <c r="B14" s="72" t="s">
        <v>11</v>
      </c>
      <c r="C14" s="126">
        <v>0</v>
      </c>
      <c r="D14" s="30" t="s">
        <v>4</v>
      </c>
      <c r="E14" s="90">
        <v>48.580208581709257</v>
      </c>
      <c r="F14" s="62">
        <v>43.922289632233102</v>
      </c>
      <c r="G14" s="60">
        <v>9.7673704465869718E-2</v>
      </c>
      <c r="H14" s="61">
        <v>1.527743838301958E-3</v>
      </c>
      <c r="I14" s="90">
        <v>0.11004236283807982</v>
      </c>
      <c r="J14" s="62">
        <v>5.5113119310765048E-2</v>
      </c>
      <c r="K14" s="60">
        <v>7.0063715601070817E-2</v>
      </c>
      <c r="L14" s="61">
        <v>2.3237469044798547E-2</v>
      </c>
    </row>
    <row r="15" spans="1:18" s="6" customFormat="1" ht="20" customHeight="1" x14ac:dyDescent="0.15">
      <c r="A15" s="165"/>
      <c r="B15" s="72" t="s">
        <v>8</v>
      </c>
      <c r="C15" s="126">
        <v>72.86</v>
      </c>
      <c r="D15" s="30" t="s">
        <v>4</v>
      </c>
      <c r="E15" s="90">
        <v>2.7871321171316348</v>
      </c>
      <c r="F15" s="62">
        <v>2.6463907339425119</v>
      </c>
      <c r="G15" s="60">
        <v>4.1231583533543883E-3</v>
      </c>
      <c r="H15" s="61">
        <v>6.3583533352803496E-5</v>
      </c>
      <c r="I15" s="90">
        <v>6.8805490998446565E-3</v>
      </c>
      <c r="J15" s="62">
        <v>1.6089034712107623E-3</v>
      </c>
      <c r="K15" s="60">
        <v>7.4608377560472757E-3</v>
      </c>
      <c r="L15" s="61">
        <v>1.6088328719187561E-3</v>
      </c>
    </row>
    <row r="16" spans="1:18" s="6" customFormat="1" ht="20" customHeight="1" x14ac:dyDescent="0.15">
      <c r="A16" s="165"/>
      <c r="B16" s="72" t="s">
        <v>9</v>
      </c>
      <c r="C16" s="126">
        <v>20.32</v>
      </c>
      <c r="D16" s="30" t="s">
        <v>4</v>
      </c>
      <c r="E16" s="90">
        <v>9.3350920023643518</v>
      </c>
      <c r="F16" s="62">
        <v>8.3125794113915443</v>
      </c>
      <c r="G16" s="60">
        <v>2.8950507099190659E-2</v>
      </c>
      <c r="H16" s="61">
        <v>1.3866404702910548E-4</v>
      </c>
      <c r="I16" s="90">
        <v>2.556834656615151E-2</v>
      </c>
      <c r="J16" s="62">
        <v>1.1924089866561778E-2</v>
      </c>
      <c r="K16" s="60">
        <v>1.9253908381122356E-2</v>
      </c>
      <c r="L16" s="61">
        <v>8.2265225160704034E-3</v>
      </c>
      <c r="M16" s="15"/>
      <c r="N16" s="15"/>
    </row>
    <row r="17" spans="1:14" s="6" customFormat="1" ht="20" customHeight="1" thickBot="1" x14ac:dyDescent="0.2">
      <c r="A17" s="166"/>
      <c r="B17" s="73" t="s">
        <v>12</v>
      </c>
      <c r="C17" s="127">
        <v>4.42</v>
      </c>
      <c r="D17" s="22" t="s">
        <v>4</v>
      </c>
      <c r="E17" s="91">
        <v>194.37169739283371</v>
      </c>
      <c r="F17" s="63">
        <v>66.774417419895045</v>
      </c>
      <c r="G17" s="64">
        <v>0.93607491738789284</v>
      </c>
      <c r="H17" s="65">
        <v>0.37517069315782164</v>
      </c>
      <c r="I17" s="91">
        <v>4.3875155254870286</v>
      </c>
      <c r="J17" s="66">
        <v>0.23484289166596051</v>
      </c>
      <c r="K17" s="64">
        <v>0.79677901299000664</v>
      </c>
      <c r="L17" s="65">
        <v>5.2406312402376892E-2</v>
      </c>
      <c r="M17" s="15"/>
      <c r="N17" s="15"/>
    </row>
    <row r="18" spans="1:14" s="7" customFormat="1" ht="14" x14ac:dyDescent="0.15">
      <c r="C18" s="67" t="str">
        <f>IF(SUM(C13:C17)=100,"100 %","Summe nicht 100%")</f>
        <v>100 %</v>
      </c>
      <c r="E18" s="14"/>
      <c r="F18" s="14"/>
      <c r="G18" s="14"/>
      <c r="H18" s="14"/>
      <c r="I18" s="14"/>
      <c r="J18" s="14"/>
      <c r="K18" s="14"/>
      <c r="L18" s="14"/>
      <c r="M18" s="14"/>
      <c r="N18" s="14"/>
    </row>
    <row r="19" spans="1:14" s="7" customFormat="1" ht="15" thickBot="1" x14ac:dyDescent="0.2">
      <c r="C19" s="67"/>
      <c r="E19" s="14"/>
      <c r="F19" s="14"/>
      <c r="G19" s="14"/>
      <c r="H19" s="14"/>
      <c r="I19" s="14"/>
      <c r="J19" s="14"/>
      <c r="K19" s="14"/>
      <c r="L19" s="14"/>
      <c r="M19" s="14"/>
      <c r="N19" s="14"/>
    </row>
    <row r="20" spans="1:14" s="7" customFormat="1" ht="20" customHeight="1" thickBot="1" x14ac:dyDescent="0.2">
      <c r="A20" s="9" t="s">
        <v>14</v>
      </c>
      <c r="B20" s="8"/>
      <c r="C20" s="69">
        <v>85000</v>
      </c>
      <c r="E20" s="14"/>
      <c r="F20" s="14"/>
      <c r="G20" s="14"/>
      <c r="H20" s="14"/>
      <c r="I20" s="14"/>
      <c r="J20" s="14"/>
      <c r="K20" s="14"/>
      <c r="L20" s="14"/>
      <c r="M20" s="14"/>
      <c r="N20" s="14"/>
    </row>
    <row r="21" spans="1:14" s="7" customFormat="1" ht="20" customHeight="1" thickBot="1" x14ac:dyDescent="0.2">
      <c r="A21" s="17" t="s">
        <v>26</v>
      </c>
      <c r="B21" s="8"/>
      <c r="C21" s="124">
        <v>0.2</v>
      </c>
      <c r="E21" s="14"/>
      <c r="F21" s="14"/>
      <c r="G21" s="14"/>
      <c r="H21" s="14"/>
      <c r="I21" s="14"/>
      <c r="J21" s="14"/>
      <c r="K21" s="14"/>
      <c r="L21" s="14"/>
      <c r="M21" s="14"/>
      <c r="N21" s="14"/>
    </row>
    <row r="22" spans="1:14" s="7" customFormat="1" ht="20" customHeight="1" thickBot="1" x14ac:dyDescent="0.2">
      <c r="A22" s="9" t="s">
        <v>27</v>
      </c>
      <c r="B22" s="8"/>
      <c r="C22" s="124">
        <v>5.8</v>
      </c>
      <c r="E22" s="14"/>
      <c r="F22" s="14"/>
      <c r="G22" s="14"/>
      <c r="H22" s="14"/>
      <c r="I22" s="14"/>
      <c r="J22" s="14"/>
      <c r="K22" s="14"/>
      <c r="L22" s="14"/>
      <c r="M22" s="14"/>
      <c r="N22" s="14"/>
    </row>
    <row r="23" spans="1:14" s="7" customFormat="1" ht="10" customHeight="1" x14ac:dyDescent="0.15">
      <c r="E23" s="14"/>
      <c r="F23" s="14"/>
      <c r="G23" s="14"/>
      <c r="H23" s="14"/>
      <c r="I23" s="14"/>
      <c r="J23" s="14"/>
      <c r="K23" s="14"/>
      <c r="L23" s="14"/>
      <c r="M23" s="14"/>
      <c r="N23" s="14"/>
    </row>
    <row r="24" spans="1:14" s="6" customFormat="1" ht="15" thickBot="1" x14ac:dyDescent="0.2"/>
    <row r="25" spans="1:14" s="6" customFormat="1" ht="33" customHeight="1" thickBot="1" x14ac:dyDescent="0.2">
      <c r="A25" s="136" t="s">
        <v>28</v>
      </c>
      <c r="B25" s="137"/>
      <c r="C25" s="138"/>
      <c r="D25" s="139" t="s">
        <v>13</v>
      </c>
      <c r="E25" s="145" t="s">
        <v>16</v>
      </c>
      <c r="F25" s="146"/>
      <c r="G25" s="146"/>
      <c r="H25" s="147"/>
      <c r="I25" s="145" t="s">
        <v>2</v>
      </c>
      <c r="J25" s="146"/>
      <c r="K25" s="146"/>
      <c r="L25" s="147"/>
    </row>
    <row r="26" spans="1:14" s="7" customFormat="1" ht="33" customHeight="1" thickBot="1" x14ac:dyDescent="0.2">
      <c r="A26" s="158" t="s">
        <v>0</v>
      </c>
      <c r="B26" s="27" t="s">
        <v>31</v>
      </c>
      <c r="C26" s="28" t="s">
        <v>21</v>
      </c>
      <c r="D26" s="140"/>
      <c r="E26" s="88" t="s">
        <v>37</v>
      </c>
      <c r="F26" s="83" t="s">
        <v>38</v>
      </c>
      <c r="G26" s="24" t="s">
        <v>39</v>
      </c>
      <c r="H26" s="25" t="s">
        <v>40</v>
      </c>
      <c r="I26" s="88" t="s">
        <v>41</v>
      </c>
      <c r="J26" s="85" t="s">
        <v>42</v>
      </c>
      <c r="K26" s="36" t="s">
        <v>43</v>
      </c>
      <c r="L26" s="37" t="s">
        <v>3</v>
      </c>
    </row>
    <row r="27" spans="1:14" s="6" customFormat="1" ht="20" customHeight="1" x14ac:dyDescent="0.15">
      <c r="A27" s="159"/>
      <c r="B27" s="31" t="s">
        <v>7</v>
      </c>
      <c r="C27" s="121">
        <v>90</v>
      </c>
      <c r="D27" s="29" t="s">
        <v>5</v>
      </c>
      <c r="E27" s="92">
        <v>2695.5843949822265</v>
      </c>
      <c r="F27" s="38">
        <v>2646.8087705763533</v>
      </c>
      <c r="G27" s="39">
        <v>0.77728207385592596</v>
      </c>
      <c r="H27" s="40">
        <v>9.5771657225148632E-2</v>
      </c>
      <c r="I27" s="92">
        <v>2.7402575772421911</v>
      </c>
      <c r="J27" s="38">
        <v>1.1653564806969334</v>
      </c>
      <c r="K27" s="39">
        <v>1.4767501056855841</v>
      </c>
      <c r="L27" s="40">
        <v>0.2093083646807111</v>
      </c>
    </row>
    <row r="28" spans="1:14" s="6" customFormat="1" ht="20" customHeight="1" thickBot="1" x14ac:dyDescent="0.2">
      <c r="A28" s="159"/>
      <c r="B28" s="13" t="s">
        <v>6</v>
      </c>
      <c r="C28" s="123">
        <v>10</v>
      </c>
      <c r="D28" s="21" t="s">
        <v>5</v>
      </c>
      <c r="E28" s="93">
        <v>2743.0134584649591</v>
      </c>
      <c r="F28" s="47">
        <v>2713.7484453443785</v>
      </c>
      <c r="G28" s="48">
        <v>0.73952367453610202</v>
      </c>
      <c r="H28" s="56">
        <v>2.6449064912370705E-2</v>
      </c>
      <c r="I28" s="102">
        <v>2.1447246997510723</v>
      </c>
      <c r="J28" s="54">
        <v>1.1718126380642531</v>
      </c>
      <c r="K28" s="55">
        <v>1.3669138762030122</v>
      </c>
      <c r="L28" s="56">
        <v>0.15720170663096689</v>
      </c>
    </row>
    <row r="29" spans="1:14" s="6" customFormat="1" ht="20" customHeight="1" x14ac:dyDescent="0.15">
      <c r="A29" s="159"/>
      <c r="B29" s="141" t="s">
        <v>18</v>
      </c>
      <c r="C29" s="142"/>
      <c r="D29" s="29" t="s">
        <v>5</v>
      </c>
      <c r="E29" s="92">
        <f t="shared" ref="E29:L29" si="0">$C$27%*E$27+$C$28%*E$28</f>
        <v>2700.3273013304997</v>
      </c>
      <c r="F29" s="38">
        <f t="shared" si="0"/>
        <v>2653.5027380531556</v>
      </c>
      <c r="G29" s="39">
        <f t="shared" si="0"/>
        <v>0.77350623392394358</v>
      </c>
      <c r="H29" s="40">
        <f t="shared" si="0"/>
        <v>8.8839397993870833E-2</v>
      </c>
      <c r="I29" s="92">
        <f t="shared" si="0"/>
        <v>2.6807042894930793</v>
      </c>
      <c r="J29" s="38">
        <f t="shared" si="0"/>
        <v>1.1660020964336655</v>
      </c>
      <c r="K29" s="39">
        <f t="shared" si="0"/>
        <v>1.4657664827373269</v>
      </c>
      <c r="L29" s="39">
        <f t="shared" si="0"/>
        <v>0.20409769887573667</v>
      </c>
    </row>
    <row r="30" spans="1:14" s="6" customFormat="1" ht="20" customHeight="1" thickBot="1" x14ac:dyDescent="0.2">
      <c r="A30" s="160"/>
      <c r="B30" s="143" t="s">
        <v>15</v>
      </c>
      <c r="C30" s="144"/>
      <c r="D30" s="22" t="s">
        <v>19</v>
      </c>
      <c r="E30" s="94">
        <f t="shared" ref="E30:L30" si="1">(($C$20/100)*$C$22*E$29)/1000</f>
        <v>13312.613595559364</v>
      </c>
      <c r="F30" s="84">
        <f t="shared" si="1"/>
        <v>13081.768498602058</v>
      </c>
      <c r="G30" s="50">
        <f t="shared" si="1"/>
        <v>3.8133857332450423</v>
      </c>
      <c r="H30" s="51">
        <f t="shared" si="1"/>
        <v>0.43797823210978321</v>
      </c>
      <c r="I30" s="94">
        <f t="shared" si="1"/>
        <v>13.21587214720088</v>
      </c>
      <c r="J30" s="84">
        <f t="shared" si="1"/>
        <v>5.7483903354179713</v>
      </c>
      <c r="K30" s="50">
        <f t="shared" si="1"/>
        <v>7.2262287598950214</v>
      </c>
      <c r="L30" s="50">
        <f t="shared" si="1"/>
        <v>1.0062016554573818</v>
      </c>
    </row>
    <row r="31" spans="1:14" s="6" customFormat="1" ht="14" x14ac:dyDescent="0.15">
      <c r="A31" s="7"/>
      <c r="B31" s="7"/>
      <c r="C31" s="68" t="str">
        <f>IF(SUM(C27:C28)=100,"100 %","Summe nicht 100 %")</f>
        <v>100 %</v>
      </c>
      <c r="D31" s="7"/>
      <c r="E31" s="14"/>
      <c r="F31" s="14"/>
      <c r="G31" s="14"/>
      <c r="H31" s="14"/>
      <c r="I31" s="14"/>
      <c r="J31" s="14"/>
      <c r="K31" s="14"/>
      <c r="L31" s="14"/>
    </row>
    <row r="32" spans="1:14" s="6" customFormat="1" ht="15" thickBot="1" x14ac:dyDescent="0.2">
      <c r="A32" s="7"/>
      <c r="B32" s="7"/>
      <c r="C32" s="68"/>
      <c r="D32" s="7"/>
      <c r="E32" s="14"/>
      <c r="F32" s="14"/>
      <c r="G32" s="14"/>
      <c r="H32" s="14"/>
      <c r="I32" s="14"/>
      <c r="J32" s="14"/>
      <c r="K32" s="14"/>
      <c r="L32" s="14"/>
    </row>
    <row r="33" spans="1:14" s="6" customFormat="1" ht="33" customHeight="1" thickBot="1" x14ac:dyDescent="0.2">
      <c r="A33" s="136" t="s">
        <v>29</v>
      </c>
      <c r="B33" s="137"/>
      <c r="C33" s="138" t="s">
        <v>21</v>
      </c>
      <c r="D33" s="139" t="s">
        <v>13</v>
      </c>
      <c r="E33" s="145" t="s">
        <v>16</v>
      </c>
      <c r="F33" s="146"/>
      <c r="G33" s="146"/>
      <c r="H33" s="147"/>
      <c r="I33" s="145" t="s">
        <v>2</v>
      </c>
      <c r="J33" s="146"/>
      <c r="K33" s="146"/>
      <c r="L33" s="147"/>
    </row>
    <row r="34" spans="1:14" s="18" customFormat="1" ht="33" customHeight="1" thickBot="1" x14ac:dyDescent="0.2">
      <c r="A34" s="158" t="s">
        <v>1</v>
      </c>
      <c r="B34" s="27" t="s">
        <v>31</v>
      </c>
      <c r="C34" s="28" t="s">
        <v>21</v>
      </c>
      <c r="D34" s="140"/>
      <c r="E34" s="88" t="s">
        <v>37</v>
      </c>
      <c r="F34" s="83" t="s">
        <v>38</v>
      </c>
      <c r="G34" s="24" t="s">
        <v>39</v>
      </c>
      <c r="H34" s="25" t="s">
        <v>40</v>
      </c>
      <c r="I34" s="88" t="s">
        <v>41</v>
      </c>
      <c r="J34" s="85" t="s">
        <v>42</v>
      </c>
      <c r="K34" s="36" t="s">
        <v>43</v>
      </c>
      <c r="L34" s="37" t="s">
        <v>3</v>
      </c>
    </row>
    <row r="35" spans="1:14" s="6" customFormat="1" ht="20" customHeight="1" x14ac:dyDescent="0.15">
      <c r="A35" s="159" t="s">
        <v>1</v>
      </c>
      <c r="B35" s="31" t="s">
        <v>7</v>
      </c>
      <c r="C35" s="121">
        <v>10</v>
      </c>
      <c r="D35" s="29" t="s">
        <v>5</v>
      </c>
      <c r="E35" s="92">
        <v>2975.6442080122879</v>
      </c>
      <c r="F35" s="38">
        <v>2858.5814629042648</v>
      </c>
      <c r="G35" s="39">
        <v>1.3611236716279083</v>
      </c>
      <c r="H35" s="40">
        <v>0.2873009958639498</v>
      </c>
      <c r="I35" s="92">
        <v>5.5345894817626782</v>
      </c>
      <c r="J35" s="38">
        <v>1.1826785284854466</v>
      </c>
      <c r="K35" s="39">
        <v>4.5365737422337045</v>
      </c>
      <c r="L35" s="40">
        <v>0.22215931787717519</v>
      </c>
    </row>
    <row r="36" spans="1:14" s="6" customFormat="1" ht="20" customHeight="1" thickBot="1" x14ac:dyDescent="0.2">
      <c r="A36" s="159"/>
      <c r="B36" s="13" t="s">
        <v>6</v>
      </c>
      <c r="C36" s="123">
        <v>90</v>
      </c>
      <c r="D36" s="21" t="s">
        <v>5</v>
      </c>
      <c r="E36" s="93">
        <v>3062.3609899326943</v>
      </c>
      <c r="F36" s="54">
        <v>3022.4861106710441</v>
      </c>
      <c r="G36" s="55">
        <v>0.74214650178287722</v>
      </c>
      <c r="H36" s="56">
        <v>6.6159304221220003E-2</v>
      </c>
      <c r="I36" s="102">
        <v>4.1513401559933811</v>
      </c>
      <c r="J36" s="54">
        <v>1.144546405898911</v>
      </c>
      <c r="K36" s="55">
        <v>4.2862034391006318</v>
      </c>
      <c r="L36" s="56">
        <v>0.18542782251056228</v>
      </c>
    </row>
    <row r="37" spans="1:14" s="6" customFormat="1" ht="20" customHeight="1" x14ac:dyDescent="0.15">
      <c r="A37" s="159"/>
      <c r="B37" s="141" t="s">
        <v>18</v>
      </c>
      <c r="C37" s="142"/>
      <c r="D37" s="29" t="s">
        <v>5</v>
      </c>
      <c r="E37" s="92">
        <f t="shared" ref="E37:L37" si="2">$C$35%*E$35+$C$36%*E$36</f>
        <v>3053.6893117406535</v>
      </c>
      <c r="F37" s="38">
        <f t="shared" si="2"/>
        <v>3006.0956458943665</v>
      </c>
      <c r="G37" s="39">
        <f t="shared" si="2"/>
        <v>0.80404421876738041</v>
      </c>
      <c r="H37" s="40">
        <f t="shared" si="2"/>
        <v>8.827347338549299E-2</v>
      </c>
      <c r="I37" s="92">
        <f t="shared" si="2"/>
        <v>4.2896650885703114</v>
      </c>
      <c r="J37" s="38">
        <f t="shared" si="2"/>
        <v>1.1483596181575646</v>
      </c>
      <c r="K37" s="39">
        <f t="shared" si="2"/>
        <v>4.3112404694139395</v>
      </c>
      <c r="L37" s="39">
        <f t="shared" si="2"/>
        <v>0.18910097204722359</v>
      </c>
    </row>
    <row r="38" spans="1:14" s="6" customFormat="1" ht="20" customHeight="1" thickBot="1" x14ac:dyDescent="0.2">
      <c r="A38" s="160"/>
      <c r="B38" s="143" t="s">
        <v>15</v>
      </c>
      <c r="C38" s="144"/>
      <c r="D38" s="22" t="s">
        <v>19</v>
      </c>
      <c r="E38" s="94">
        <f t="shared" ref="E38:L38" si="3">(($C$20/100)*$C$22*E$37)/1000</f>
        <v>15054.688306881422</v>
      </c>
      <c r="F38" s="84">
        <f t="shared" si="3"/>
        <v>14820.051534259226</v>
      </c>
      <c r="G38" s="50">
        <f t="shared" si="3"/>
        <v>3.9639379985231855</v>
      </c>
      <c r="H38" s="51">
        <f t="shared" si="3"/>
        <v>0.43518822379048044</v>
      </c>
      <c r="I38" s="94">
        <f t="shared" si="3"/>
        <v>21.148048886651637</v>
      </c>
      <c r="J38" s="84">
        <f t="shared" si="3"/>
        <v>5.6614129175167935</v>
      </c>
      <c r="K38" s="50">
        <f t="shared" si="3"/>
        <v>21.254415514210724</v>
      </c>
      <c r="L38" s="50">
        <f t="shared" si="3"/>
        <v>0.93226779219281231</v>
      </c>
    </row>
    <row r="39" spans="1:14" s="6" customFormat="1" ht="14" x14ac:dyDescent="0.15">
      <c r="C39" s="68" t="str">
        <f>IF(SUM(C35:C36)=100,"100 %","Summe nicht 100 %")</f>
        <v>100 %</v>
      </c>
    </row>
    <row r="40" spans="1:14" s="6" customFormat="1" ht="15" thickBot="1" x14ac:dyDescent="0.2"/>
    <row r="41" spans="1:14" s="7" customFormat="1" ht="33" customHeight="1" thickBot="1" x14ac:dyDescent="0.2">
      <c r="A41" s="136" t="s">
        <v>34</v>
      </c>
      <c r="B41" s="137"/>
      <c r="C41" s="138" t="s">
        <v>20</v>
      </c>
      <c r="D41" s="139" t="s">
        <v>13</v>
      </c>
      <c r="E41" s="145" t="s">
        <v>16</v>
      </c>
      <c r="F41" s="146"/>
      <c r="G41" s="146"/>
      <c r="H41" s="147"/>
      <c r="I41" s="145" t="s">
        <v>2</v>
      </c>
      <c r="J41" s="146"/>
      <c r="K41" s="146"/>
      <c r="L41" s="147"/>
      <c r="M41" s="14"/>
      <c r="N41" s="14"/>
    </row>
    <row r="42" spans="1:14" s="7" customFormat="1" ht="33" customHeight="1" thickBot="1" x14ac:dyDescent="0.2">
      <c r="A42" s="148" t="s">
        <v>35</v>
      </c>
      <c r="B42" s="27" t="s">
        <v>33</v>
      </c>
      <c r="C42" s="28" t="s">
        <v>20</v>
      </c>
      <c r="D42" s="140"/>
      <c r="E42" s="88" t="s">
        <v>37</v>
      </c>
      <c r="F42" s="83" t="s">
        <v>38</v>
      </c>
      <c r="G42" s="24" t="s">
        <v>39</v>
      </c>
      <c r="H42" s="25" t="s">
        <v>40</v>
      </c>
      <c r="I42" s="88" t="s">
        <v>41</v>
      </c>
      <c r="J42" s="85" t="s">
        <v>42</v>
      </c>
      <c r="K42" s="36" t="s">
        <v>43</v>
      </c>
      <c r="L42" s="37" t="s">
        <v>3</v>
      </c>
      <c r="M42" s="14"/>
      <c r="N42" s="14"/>
    </row>
    <row r="43" spans="1:14" s="6" customFormat="1" ht="20" customHeight="1" x14ac:dyDescent="0.15">
      <c r="A43" s="149"/>
      <c r="B43" s="31" t="s">
        <v>25</v>
      </c>
      <c r="C43" s="121">
        <v>80</v>
      </c>
      <c r="D43" s="29" t="s">
        <v>4</v>
      </c>
      <c r="E43" s="92">
        <f t="shared" ref="E43:L43" si="4">$C$13%*E13+$C$14%*E14+$C$15%*E15+$C$16%*E16+$C$17%*E17</f>
        <v>13.978259609779897</v>
      </c>
      <c r="F43" s="38">
        <f t="shared" si="4"/>
        <v>7.9021821986609559</v>
      </c>
      <c r="G43" s="39">
        <f t="shared" si="4"/>
        <v>5.2532202413785908E-2</v>
      </c>
      <c r="H43" s="40">
        <f t="shared" si="4"/>
        <v>1.6719608924142867E-2</v>
      </c>
      <c r="I43" s="92">
        <f t="shared" si="4"/>
        <v>0.20796513942953007</v>
      </c>
      <c r="J43" s="38">
        <f t="shared" si="4"/>
        <v>1.5578903141005528E-2</v>
      </c>
      <c r="K43" s="39">
        <f t="shared" si="4"/>
        <v>4.7364317003279297E-2</v>
      </c>
      <c r="L43" s="40">
        <f t="shared" si="4"/>
        <v>5.7477123461618148E-3</v>
      </c>
    </row>
    <row r="44" spans="1:14" s="6" customFormat="1" ht="20" customHeight="1" x14ac:dyDescent="0.15">
      <c r="A44" s="149"/>
      <c r="B44" s="32" t="s">
        <v>10</v>
      </c>
      <c r="C44" s="122"/>
      <c r="D44" s="30" t="s">
        <v>4</v>
      </c>
      <c r="E44" s="103">
        <v>60.80980956642091</v>
      </c>
      <c r="F44" s="41">
        <v>55.561521814846643</v>
      </c>
      <c r="G44" s="42">
        <v>9.4617285267979051E-2</v>
      </c>
      <c r="H44" s="43">
        <v>2.6066995754159632E-3</v>
      </c>
      <c r="I44" s="103">
        <v>0.15951237944227553</v>
      </c>
      <c r="J44" s="41">
        <v>6.6817716640023353E-2</v>
      </c>
      <c r="K44" s="42">
        <v>0.1165968357092039</v>
      </c>
      <c r="L44" s="43">
        <v>2.4480347176301879E-2</v>
      </c>
    </row>
    <row r="45" spans="1:14" s="6" customFormat="1" ht="20" customHeight="1" x14ac:dyDescent="0.15">
      <c r="A45" s="149"/>
      <c r="B45" s="32" t="s">
        <v>11</v>
      </c>
      <c r="C45" s="122"/>
      <c r="D45" s="30" t="s">
        <v>4</v>
      </c>
      <c r="E45" s="104">
        <v>48.580208581709257</v>
      </c>
      <c r="F45" s="44">
        <v>43.922289632233102</v>
      </c>
      <c r="G45" s="45">
        <v>9.7673704465869718E-2</v>
      </c>
      <c r="H45" s="46">
        <v>1.527743838301958E-3</v>
      </c>
      <c r="I45" s="104">
        <v>0.11004236283807982</v>
      </c>
      <c r="J45" s="44">
        <v>5.5113119310765048E-2</v>
      </c>
      <c r="K45" s="45">
        <v>7.0063715601070817E-2</v>
      </c>
      <c r="L45" s="46">
        <v>2.3237469044798547E-2</v>
      </c>
    </row>
    <row r="46" spans="1:14" s="6" customFormat="1" ht="20" customHeight="1" thickBot="1" x14ac:dyDescent="0.2">
      <c r="A46" s="149"/>
      <c r="B46" s="16" t="s">
        <v>47</v>
      </c>
      <c r="C46" s="120">
        <v>20</v>
      </c>
      <c r="D46" s="22" t="s">
        <v>4</v>
      </c>
      <c r="E46" s="93">
        <v>605.25177749858847</v>
      </c>
      <c r="F46" s="47">
        <v>574.64651790646917</v>
      </c>
      <c r="G46" s="48">
        <v>0.72793998273893978</v>
      </c>
      <c r="H46" s="49">
        <v>3.2319703680089788E-2</v>
      </c>
      <c r="I46" s="94">
        <v>0.8670763837355332</v>
      </c>
      <c r="J46" s="84">
        <v>0.33145041976401718</v>
      </c>
      <c r="K46" s="50">
        <v>0.57452918688031251</v>
      </c>
      <c r="L46" s="51">
        <v>3.6828808203689785E-2</v>
      </c>
    </row>
    <row r="47" spans="1:14" s="6" customFormat="1" ht="20" customHeight="1" x14ac:dyDescent="0.15">
      <c r="A47" s="149"/>
      <c r="B47" s="141" t="s">
        <v>17</v>
      </c>
      <c r="C47" s="142"/>
      <c r="D47" s="33" t="s">
        <v>4</v>
      </c>
      <c r="E47" s="92">
        <f t="shared" ref="E47:L47" si="5">$C$43%*E$43+$C$44%*E$44+$C$45%*E$45+$C$46%*E$46</f>
        <v>132.2329631875416</v>
      </c>
      <c r="F47" s="38">
        <f t="shared" si="5"/>
        <v>121.25104934022261</v>
      </c>
      <c r="G47" s="39">
        <f t="shared" si="5"/>
        <v>0.18761375847881667</v>
      </c>
      <c r="H47" s="40">
        <f t="shared" si="5"/>
        <v>1.983962787533225E-2</v>
      </c>
      <c r="I47" s="92">
        <f t="shared" si="5"/>
        <v>0.33978738829073074</v>
      </c>
      <c r="J47" s="38">
        <f t="shared" si="5"/>
        <v>7.875320646560785E-2</v>
      </c>
      <c r="K47" s="39">
        <f t="shared" si="5"/>
        <v>0.15279729097868594</v>
      </c>
      <c r="L47" s="40">
        <f t="shared" si="5"/>
        <v>1.196393151766741E-2</v>
      </c>
    </row>
    <row r="48" spans="1:14" s="6" customFormat="1" ht="20" customHeight="1" thickBot="1" x14ac:dyDescent="0.2">
      <c r="A48" s="150"/>
      <c r="B48" s="143" t="s">
        <v>15</v>
      </c>
      <c r="C48" s="144"/>
      <c r="D48" s="34" t="s">
        <v>19</v>
      </c>
      <c r="E48" s="105">
        <f t="shared" ref="E48:L48" si="6">($C$20*$C$21*E$47)/1000</f>
        <v>2247.960374188207</v>
      </c>
      <c r="F48" s="86">
        <f t="shared" si="6"/>
        <v>2061.2678387837841</v>
      </c>
      <c r="G48" s="52">
        <f t="shared" si="6"/>
        <v>3.1894338941398832</v>
      </c>
      <c r="H48" s="53">
        <f t="shared" si="6"/>
        <v>0.33727367388064822</v>
      </c>
      <c r="I48" s="105">
        <f t="shared" si="6"/>
        <v>5.7763856009424224</v>
      </c>
      <c r="J48" s="86">
        <f t="shared" si="6"/>
        <v>1.3388045099153334</v>
      </c>
      <c r="K48" s="52">
        <f t="shared" si="6"/>
        <v>2.5975539466376607</v>
      </c>
      <c r="L48" s="53">
        <f t="shared" si="6"/>
        <v>0.20338683580034594</v>
      </c>
    </row>
    <row r="49" spans="1:12" s="7" customFormat="1" ht="14" customHeight="1" x14ac:dyDescent="0.15">
      <c r="B49" s="18"/>
      <c r="C49" s="68" t="str">
        <f>IF(SUM(C43:C46)=100,"100 %","Summe nicht 100 %")</f>
        <v>100 %</v>
      </c>
      <c r="E49" s="14"/>
      <c r="F49" s="14"/>
      <c r="G49" s="14"/>
      <c r="H49" s="14"/>
      <c r="I49" s="14"/>
      <c r="J49" s="14"/>
      <c r="K49" s="14"/>
      <c r="L49" s="14"/>
    </row>
    <row r="50" spans="1:12" s="7" customFormat="1" ht="14" customHeight="1" thickBot="1" x14ac:dyDescent="0.2">
      <c r="B50" s="18"/>
      <c r="C50" s="18"/>
      <c r="E50" s="14"/>
      <c r="F50" s="14"/>
      <c r="G50" s="14"/>
      <c r="H50" s="14"/>
      <c r="I50" s="14"/>
      <c r="J50" s="14"/>
      <c r="K50" s="14"/>
      <c r="L50" s="14"/>
    </row>
    <row r="51" spans="1:12" s="7" customFormat="1" ht="33" customHeight="1" thickBot="1" x14ac:dyDescent="0.2">
      <c r="A51" s="151" t="s">
        <v>50</v>
      </c>
      <c r="B51" s="152"/>
      <c r="C51" s="153"/>
      <c r="D51" s="139" t="s">
        <v>13</v>
      </c>
      <c r="E51" s="145" t="s">
        <v>16</v>
      </c>
      <c r="F51" s="146"/>
      <c r="G51" s="146"/>
      <c r="H51" s="147"/>
      <c r="I51" s="145" t="s">
        <v>2</v>
      </c>
      <c r="J51" s="146"/>
      <c r="K51" s="146"/>
      <c r="L51" s="147"/>
    </row>
    <row r="52" spans="1:12" s="7" customFormat="1" ht="33" customHeight="1" thickBot="1" x14ac:dyDescent="0.2">
      <c r="A52" s="154"/>
      <c r="B52" s="155"/>
      <c r="C52" s="156"/>
      <c r="D52" s="157"/>
      <c r="E52" s="95" t="s">
        <v>37</v>
      </c>
      <c r="F52" s="96" t="s">
        <v>38</v>
      </c>
      <c r="G52" s="97" t="s">
        <v>39</v>
      </c>
      <c r="H52" s="98" t="s">
        <v>40</v>
      </c>
      <c r="I52" s="95" t="s">
        <v>41</v>
      </c>
      <c r="J52" s="99" t="s">
        <v>42</v>
      </c>
      <c r="K52" s="100" t="s">
        <v>43</v>
      </c>
      <c r="L52" s="101" t="s">
        <v>3</v>
      </c>
    </row>
    <row r="53" spans="1:12" s="35" customFormat="1" ht="30" customHeight="1" thickBot="1" x14ac:dyDescent="0.25">
      <c r="A53" s="132" t="s">
        <v>54</v>
      </c>
      <c r="B53" s="134" t="s">
        <v>32</v>
      </c>
      <c r="C53" s="135"/>
      <c r="D53" s="87" t="s">
        <v>19</v>
      </c>
      <c r="E53" s="106">
        <f t="shared" ref="E53:L53" si="7">E48-E30</f>
        <v>-11064.653221371156</v>
      </c>
      <c r="F53" s="107">
        <f t="shared" si="7"/>
        <v>-11020.500659818274</v>
      </c>
      <c r="G53" s="108">
        <f t="shared" si="7"/>
        <v>-0.62395183910515906</v>
      </c>
      <c r="H53" s="109">
        <f t="shared" si="7"/>
        <v>-0.10070455822913499</v>
      </c>
      <c r="I53" s="106">
        <f t="shared" si="7"/>
        <v>-7.4394865462584576</v>
      </c>
      <c r="J53" s="107">
        <f t="shared" si="7"/>
        <v>-4.4095858255026377</v>
      </c>
      <c r="K53" s="108">
        <f t="shared" si="7"/>
        <v>-4.6286748132573603</v>
      </c>
      <c r="L53" s="109">
        <f t="shared" si="7"/>
        <v>-0.80281481965703594</v>
      </c>
    </row>
    <row r="54" spans="1:12" s="35" customFormat="1" ht="30" customHeight="1" thickBot="1" x14ac:dyDescent="0.25">
      <c r="A54" s="133"/>
      <c r="B54" s="134" t="s">
        <v>22</v>
      </c>
      <c r="C54" s="135"/>
      <c r="D54" s="87" t="s">
        <v>19</v>
      </c>
      <c r="E54" s="106">
        <f t="shared" ref="E54:L54" si="8">E48-E38</f>
        <v>-12806.727932693215</v>
      </c>
      <c r="F54" s="107">
        <f t="shared" si="8"/>
        <v>-12758.783695475442</v>
      </c>
      <c r="G54" s="108">
        <f t="shared" si="8"/>
        <v>-0.77450410438330231</v>
      </c>
      <c r="H54" s="109">
        <f t="shared" si="8"/>
        <v>-9.7914549909832227E-2</v>
      </c>
      <c r="I54" s="106">
        <f t="shared" si="8"/>
        <v>-15.371663285709214</v>
      </c>
      <c r="J54" s="107">
        <f t="shared" si="8"/>
        <v>-4.3226084076014599</v>
      </c>
      <c r="K54" s="108">
        <f t="shared" si="8"/>
        <v>-18.656861567573063</v>
      </c>
      <c r="L54" s="109">
        <f t="shared" si="8"/>
        <v>-0.72888095639246631</v>
      </c>
    </row>
    <row r="55" spans="1:12" s="6" customFormat="1" ht="14" x14ac:dyDescent="0.15"/>
    <row r="56" spans="1:12" s="6" customFormat="1" ht="14" x14ac:dyDescent="0.15"/>
    <row r="57" spans="1:12" s="6" customFormat="1" ht="14" x14ac:dyDescent="0.15"/>
    <row r="58" spans="1:12" s="6" customFormat="1" ht="14" x14ac:dyDescent="0.15"/>
    <row r="59" spans="1:12" s="6" customFormat="1" ht="14" x14ac:dyDescent="0.15"/>
  </sheetData>
  <sheetProtection algorithmName="SHA-512" hashValue="AokZaweM34wB3eHAvCcjjUL2qawUenk+2zunuF1/jxcova2qS7HoOv6oWX86Dszxnsrc5YohS095CMatWg7zvg==" saltValue="pFGylVqWDCMzHGz1KSVZQA==" spinCount="100000" sheet="1" objects="1" scenarios="1"/>
  <mergeCells count="34">
    <mergeCell ref="B8:L8"/>
    <mergeCell ref="A11:C11"/>
    <mergeCell ref="D11:D12"/>
    <mergeCell ref="E11:H11"/>
    <mergeCell ref="I11:L11"/>
    <mergeCell ref="A12:A17"/>
    <mergeCell ref="A33:C33"/>
    <mergeCell ref="D33:D34"/>
    <mergeCell ref="E33:H33"/>
    <mergeCell ref="I33:L33"/>
    <mergeCell ref="A34:A38"/>
    <mergeCell ref="B37:C37"/>
    <mergeCell ref="B38:C38"/>
    <mergeCell ref="A25:C25"/>
    <mergeCell ref="D25:D26"/>
    <mergeCell ref="E25:H25"/>
    <mergeCell ref="I25:L25"/>
    <mergeCell ref="A26:A30"/>
    <mergeCell ref="B29:C29"/>
    <mergeCell ref="B30:C30"/>
    <mergeCell ref="E41:H41"/>
    <mergeCell ref="I41:L41"/>
    <mergeCell ref="A42:A48"/>
    <mergeCell ref="A51:C52"/>
    <mergeCell ref="D51:D52"/>
    <mergeCell ref="E51:H51"/>
    <mergeCell ref="I51:L51"/>
    <mergeCell ref="A53:A54"/>
    <mergeCell ref="B53:C53"/>
    <mergeCell ref="B54:C54"/>
    <mergeCell ref="A41:C41"/>
    <mergeCell ref="D41:D42"/>
    <mergeCell ref="B47:C47"/>
    <mergeCell ref="B48:C48"/>
  </mergeCells>
  <pageMargins left="0.7" right="0.45" top="0.53740157499999996" bottom="0.53740157499999996" header="0.3" footer="0.3"/>
  <pageSetup paperSize="9" scale="6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D3B8-528F-D045-B84E-14FC11BAAE30}">
  <sheetPr>
    <pageSetUpPr fitToPage="1"/>
  </sheetPr>
  <dimension ref="A1:V13"/>
  <sheetViews>
    <sheetView workbookViewId="0">
      <selection activeCell="B9" sqref="B9:I9"/>
    </sheetView>
  </sheetViews>
  <sheetFormatPr baseColWidth="10" defaultRowHeight="16" x14ac:dyDescent="0.2"/>
  <cols>
    <col min="1" max="1" width="13" customWidth="1"/>
    <col min="2" max="2" width="19.6640625" customWidth="1"/>
    <col min="5" max="6" width="11.6640625" bestFit="1" customWidth="1"/>
    <col min="7" max="8" width="11" bestFit="1" customWidth="1"/>
    <col min="9" max="9" width="15.83203125" customWidth="1"/>
    <col min="10" max="12" width="11" bestFit="1" customWidth="1"/>
  </cols>
  <sheetData>
    <row r="1" spans="1:22" ht="23" x14ac:dyDescent="0.25">
      <c r="A1" s="3" t="s">
        <v>49</v>
      </c>
    </row>
    <row r="3" spans="1:22" ht="17" thickBot="1" x14ac:dyDescent="0.25"/>
    <row r="4" spans="1:22" x14ac:dyDescent="0.2">
      <c r="A4" s="79"/>
      <c r="B4" s="19"/>
      <c r="C4" s="19"/>
      <c r="D4" s="19"/>
      <c r="E4" s="19"/>
      <c r="F4" s="19"/>
      <c r="G4" s="19"/>
      <c r="H4" s="19"/>
      <c r="I4" s="80"/>
      <c r="J4" s="6"/>
      <c r="K4" s="7"/>
      <c r="L4" s="6"/>
      <c r="M4" s="6"/>
      <c r="N4" s="6"/>
      <c r="O4" s="6"/>
      <c r="P4" s="6"/>
      <c r="Q4" s="6"/>
      <c r="R4" s="6"/>
      <c r="S4" s="6"/>
      <c r="T4" s="6"/>
      <c r="U4" s="6"/>
      <c r="V4" s="6"/>
    </row>
    <row r="5" spans="1:22" ht="143" customHeight="1" x14ac:dyDescent="0.2">
      <c r="A5" s="75" t="s">
        <v>46</v>
      </c>
      <c r="B5" s="128" t="s">
        <v>65</v>
      </c>
      <c r="C5" s="128"/>
      <c r="D5" s="128"/>
      <c r="E5" s="128"/>
      <c r="F5" s="128"/>
      <c r="G5" s="128"/>
      <c r="H5" s="128"/>
      <c r="I5" s="129"/>
      <c r="J5" s="6"/>
      <c r="K5" s="7"/>
      <c r="L5" s="6"/>
      <c r="M5" s="6"/>
      <c r="N5" s="6"/>
      <c r="O5" s="6"/>
      <c r="P5" s="6"/>
      <c r="Q5" s="6"/>
      <c r="R5" s="6"/>
      <c r="S5" s="6"/>
      <c r="T5" s="6"/>
      <c r="U5" s="6"/>
      <c r="V5" s="6"/>
    </row>
    <row r="6" spans="1:22" ht="396" customHeight="1" x14ac:dyDescent="0.2">
      <c r="A6" s="74"/>
      <c r="B6" s="128" t="s">
        <v>66</v>
      </c>
      <c r="C6" s="128"/>
      <c r="D6" s="128"/>
      <c r="E6" s="128"/>
      <c r="F6" s="128"/>
      <c r="G6" s="128"/>
      <c r="H6" s="128"/>
      <c r="I6" s="129"/>
      <c r="J6" s="6"/>
      <c r="K6" s="7"/>
      <c r="L6" s="6"/>
      <c r="M6" s="6"/>
      <c r="N6" s="6"/>
      <c r="O6" s="6"/>
      <c r="P6" s="6"/>
      <c r="Q6" s="6"/>
      <c r="R6" s="6"/>
      <c r="S6" s="6"/>
      <c r="T6" s="6"/>
      <c r="U6" s="6"/>
      <c r="V6" s="6"/>
    </row>
    <row r="7" spans="1:22" ht="14" customHeight="1" thickBot="1" x14ac:dyDescent="0.25">
      <c r="A7" s="77"/>
      <c r="B7" s="110"/>
      <c r="C7" s="110"/>
      <c r="D7" s="110"/>
      <c r="E7" s="110"/>
      <c r="F7" s="110"/>
      <c r="G7" s="110"/>
      <c r="H7" s="110"/>
      <c r="I7" s="111"/>
      <c r="J7" s="6"/>
      <c r="K7" s="7"/>
      <c r="L7" s="6"/>
      <c r="M7" s="6"/>
      <c r="N7" s="6"/>
      <c r="O7" s="6"/>
      <c r="P7" s="6"/>
      <c r="Q7" s="6"/>
      <c r="R7" s="6"/>
      <c r="S7" s="6"/>
      <c r="T7" s="6"/>
      <c r="U7" s="6"/>
      <c r="V7" s="6"/>
    </row>
    <row r="8" spans="1:22" ht="14" customHeight="1" x14ac:dyDescent="0.2">
      <c r="A8" s="74"/>
      <c r="B8" s="81"/>
      <c r="C8" s="81"/>
      <c r="D8" s="81"/>
      <c r="E8" s="81"/>
      <c r="F8" s="81"/>
      <c r="G8" s="81"/>
      <c r="H8" s="81"/>
      <c r="I8" s="82"/>
      <c r="J8" s="6"/>
      <c r="K8" s="7"/>
      <c r="L8" s="6"/>
      <c r="M8" s="6"/>
      <c r="N8" s="6"/>
      <c r="O8" s="6"/>
      <c r="P8" s="6"/>
      <c r="Q8" s="6"/>
      <c r="R8" s="6"/>
      <c r="S8" s="6"/>
      <c r="T8" s="6"/>
      <c r="U8" s="6"/>
      <c r="V8" s="6"/>
    </row>
    <row r="9" spans="1:22" ht="79" customHeight="1" x14ac:dyDescent="0.2">
      <c r="A9" s="75" t="s">
        <v>61</v>
      </c>
      <c r="B9" s="167" t="s">
        <v>58</v>
      </c>
      <c r="C9" s="167"/>
      <c r="D9" s="167"/>
      <c r="E9" s="167"/>
      <c r="F9" s="167"/>
      <c r="G9" s="167"/>
      <c r="H9" s="167"/>
      <c r="I9" s="168"/>
    </row>
    <row r="10" spans="1:22" ht="17" customHeight="1" thickBot="1" x14ac:dyDescent="0.25">
      <c r="A10" s="77"/>
      <c r="B10" s="20"/>
      <c r="C10" s="20"/>
      <c r="D10" s="20"/>
      <c r="E10" s="20"/>
      <c r="F10" s="20"/>
      <c r="G10" s="20"/>
      <c r="H10" s="20"/>
      <c r="I10" s="78"/>
      <c r="J10" s="6"/>
      <c r="K10" s="7"/>
      <c r="L10" s="6"/>
      <c r="M10" s="6"/>
      <c r="N10" s="6"/>
      <c r="O10" s="6"/>
      <c r="P10" s="6"/>
      <c r="Q10" s="6"/>
      <c r="R10" s="6"/>
      <c r="S10" s="6"/>
      <c r="T10" s="6"/>
      <c r="U10" s="6"/>
      <c r="V10" s="6"/>
    </row>
    <row r="11" spans="1:22" x14ac:dyDescent="0.2">
      <c r="A11" s="79"/>
      <c r="B11" s="19"/>
      <c r="C11" s="19"/>
      <c r="D11" s="19"/>
      <c r="E11" s="19"/>
      <c r="F11" s="19"/>
      <c r="G11" s="19"/>
      <c r="H11" s="19"/>
      <c r="I11" s="80"/>
      <c r="J11" s="6"/>
      <c r="K11" s="7"/>
      <c r="L11" s="6"/>
      <c r="M11" s="6"/>
      <c r="N11" s="6"/>
      <c r="O11" s="6"/>
      <c r="P11" s="6"/>
      <c r="Q11" s="6"/>
      <c r="R11" s="6"/>
      <c r="S11" s="6"/>
      <c r="T11" s="6"/>
      <c r="U11" s="6"/>
      <c r="V11" s="6"/>
    </row>
    <row r="12" spans="1:22" ht="68" customHeight="1" x14ac:dyDescent="0.2">
      <c r="A12" s="75" t="s">
        <v>62</v>
      </c>
      <c r="B12" s="128" t="s">
        <v>57</v>
      </c>
      <c r="C12" s="128"/>
      <c r="D12" s="128"/>
      <c r="E12" s="128"/>
      <c r="F12" s="128"/>
      <c r="G12" s="128"/>
      <c r="H12" s="128"/>
      <c r="I12" s="129"/>
    </row>
    <row r="13" spans="1:22" ht="17" thickBot="1" x14ac:dyDescent="0.25">
      <c r="A13" s="112"/>
      <c r="B13" s="113"/>
      <c r="C13" s="113"/>
      <c r="D13" s="113"/>
      <c r="E13" s="113"/>
      <c r="F13" s="113"/>
      <c r="G13" s="113"/>
      <c r="H13" s="113"/>
      <c r="I13" s="114"/>
    </row>
  </sheetData>
  <sheetProtection algorithmName="SHA-512" hashValue="JrusV5lLfUJXXziNrJX5XYAxk7OfdDGRQIEVc4IWJ9MsKhc/cb+dBTpY2ctRsVn5bmdpXSUvBcbPW1oYBlypmg==" saltValue="/slrhJkrxD9DYx1TfuoyVw==" spinCount="100000" sheet="1" formatCells="0"/>
  <mergeCells count="4">
    <mergeCell ref="B9:I9"/>
    <mergeCell ref="B5:I5"/>
    <mergeCell ref="B6:I6"/>
    <mergeCell ref="B12:I12"/>
  </mergeCells>
  <pageMargins left="0.7" right="0.7" top="0.78740157499999996" bottom="0.78740157499999996" header="0.3" footer="0.3"/>
  <pageSetup paperSize="9" scale="71"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Vorgehen</vt:lpstr>
      <vt:lpstr>Berechnung</vt:lpstr>
      <vt:lpstr>Erklärung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2018-08-14T15:07:42Z</cp:lastPrinted>
  <dcterms:created xsi:type="dcterms:W3CDTF">2018-08-06T14:10:41Z</dcterms:created>
  <dcterms:modified xsi:type="dcterms:W3CDTF">2018-08-17T11:38:20Z</dcterms:modified>
</cp:coreProperties>
</file>