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Volumes/BuchingerKuduz/09_Publikationen/0_Blog/2021_Frankreich/"/>
    </mc:Choice>
  </mc:AlternateContent>
  <xr:revisionPtr revIDLastSave="0" documentId="13_ncr:1_{F89258CD-7D35-D945-8557-F87404D2DD70}" xr6:coauthVersionLast="47" xr6:coauthVersionMax="47" xr10:uidLastSave="{00000000-0000-0000-0000-000000000000}"/>
  <bookViews>
    <workbookView xWindow="0" yWindow="460" windowWidth="25600" windowHeight="14020" xr2:uid="{BE896DB3-A3BF-5D40-B1DC-4E55DE099730}"/>
  </bookViews>
  <sheets>
    <sheet name="CO2-Berechnun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9" i="1" l="1"/>
  <c r="G8" i="1"/>
  <c r="G7" i="1"/>
  <c r="G6" i="1"/>
  <c r="L5" i="1" s="1"/>
  <c r="G5" i="1"/>
  <c r="G12" i="1" s="1"/>
  <c r="L4" i="1" l="1"/>
  <c r="J4" i="1"/>
  <c r="J6" i="1"/>
  <c r="J7" i="1"/>
  <c r="J8" i="1"/>
  <c r="J10" i="1"/>
  <c r="L10" i="1"/>
  <c r="C12" i="1"/>
  <c r="K12" i="1"/>
  <c r="J5" i="1" l="1"/>
  <c r="L12" i="1"/>
  <c r="H12" i="1"/>
  <c r="L13" i="1" s="1"/>
  <c r="J9" i="1"/>
  <c r="I12" i="1"/>
  <c r="J13" i="1" l="1"/>
  <c r="J12" i="1"/>
</calcChain>
</file>

<file path=xl/sharedStrings.xml><?xml version="1.0" encoding="utf-8"?>
<sst xmlns="http://schemas.openxmlformats.org/spreadsheetml/2006/main" count="48" uniqueCount="44">
  <si>
    <t xml:space="preserve">5) Bus: Für die Busstrecken (80 g/km) wurden eine Ersparnis zu einem konventionellen Auto mit 147 g/km (lt. TREMOD 6.3 Daten des deutschen Umweltbundesamtes (01/2020), Quelle: https://www.vcd.org/themen/klimafreundliche-mobilitaet/verkehrsmittel-im-vergleich) berücksichtigt. </t>
  </si>
  <si>
    <t xml:space="preserve">4) Fahrrad: Für die Radstrecken wurden eine Ersparnis zu einem konventionellen Auto mit 147 g/km (lt. TREMOD 6.3 Daten des deutschen Umweltbundesamtes (01/2020), Quelle: https://www.vcd.org/themen/klimafreundliche-mobilitaet/verkehrsmittel-im-vergleich) berücksichtigt. </t>
  </si>
  <si>
    <t xml:space="preserve">2) Die Deutsche Bahn bietet den Rechner "Umweltmobilcheck" (https://www.umweltmobilcheck.de) an. Dabei wird über eine Streckenauswahl (Start- und Zielbahnhof) sowohl die absolute CO2-Emissionsmenge für Bahn, Auto und Flugzeug (falls möglich) ausgegeben.  Zudem besteht die Auswahlmöglichkeit verschiedener Autotypen (Abgasklassen und Fahrzeuggröße) an. Wir vergleichen immer mit einem PKW Euro-Norm 6, Oberklasse, da dieser ungefähr unserem Fahrzeugtyp (Tesla 3) entspricht. Das Berechnungstool schlägt verschiedene Uhrzeiten für die Abfahrt vor, die rund um den Zeitpunkt der Abfrage liegen (davor oder danach). Wenn der Zeitpunkt der Wertabfrage nicht genau zur Abfahrtszeit durchgeführt wird, wird der höchste CO2-Wert der verschiedenen Angaben genommen, falls der Wert variiert. </t>
  </si>
  <si>
    <t>Berechnungsvarianten:</t>
  </si>
  <si>
    <t xml:space="preserve">Entweder tatsächlich bekannt oder </t>
  </si>
  <si>
    <t>*) KM</t>
  </si>
  <si>
    <t>g/km</t>
  </si>
  <si>
    <t>Bus</t>
  </si>
  <si>
    <t>Auto</t>
  </si>
  <si>
    <t>Emissionsfaktoren:</t>
  </si>
  <si>
    <t>Ersparnis</t>
  </si>
  <si>
    <t>Summe</t>
  </si>
  <si>
    <t>Ersparnis (kg CO2)</t>
  </si>
  <si>
    <t>Flugzeug **) (kg CO2)</t>
  </si>
  <si>
    <t>PKW 
(kg CO2)</t>
  </si>
  <si>
    <t>Bus 
(kg CO2)</t>
  </si>
  <si>
    <t>Bahn 
(kg CO2)</t>
  </si>
  <si>
    <t>E-PKW
(kg CO2)</t>
  </si>
  <si>
    <t>Rad 
(kg CO2)</t>
  </si>
  <si>
    <t>Nr. Berech-nung</t>
  </si>
  <si>
    <t>Km *)</t>
  </si>
  <si>
    <t>Datum</t>
  </si>
  <si>
    <t>Konventionelle Verkehrsmittel</t>
  </si>
  <si>
    <t>Nachhaltige Verkehrsmittel</t>
  </si>
  <si>
    <t>Emissionsberechnung</t>
  </si>
  <si>
    <t>Strecke</t>
  </si>
  <si>
    <t>Leutasch - Mittenwald</t>
  </si>
  <si>
    <t>Mittenwald - Stuttgart</t>
  </si>
  <si>
    <t>TGV</t>
  </si>
  <si>
    <t>Intercity</t>
  </si>
  <si>
    <t>Bei Bahnstrecken der DB und SNCF wird die Bahnstrecke nicht ausgewiesen, daher wurden die Strecken lt der Plattform "Here We Go" (https://wego.here.com/ - Auto) angesetzt.</t>
  </si>
  <si>
    <t>Mannheim - Mittenwald</t>
  </si>
  <si>
    <t>Mittenwald - Leutasch</t>
  </si>
  <si>
    <r>
      <rPr>
        <b/>
        <sz val="12"/>
        <color theme="1"/>
        <rFont val="Arial"/>
        <family val="2"/>
      </rPr>
      <t>**) Flugzeug</t>
    </r>
    <r>
      <rPr>
        <sz val="12"/>
        <color theme="1"/>
        <rFont val="Arial"/>
        <family val="2"/>
      </rPr>
      <t xml:space="preserve"> </t>
    </r>
  </si>
  <si>
    <t xml:space="preserve">      </t>
  </si>
  <si>
    <t>Paris Montparnasse - Montauban (TGV)</t>
  </si>
  <si>
    <t>Montauban - Bordeaux (IC)</t>
  </si>
  <si>
    <t>Bordeaux - Paris Montparnasse (TGV)</t>
  </si>
  <si>
    <t>Paris Est - Mannheim (TGV)</t>
  </si>
  <si>
    <t>Stuttgart - Paris Est (TGV)</t>
  </si>
  <si>
    <t xml:space="preserve">Nur die DB (nicht die SNCF) weist den Vergleich zu Flugzeugen aus. Für die restlichen Strecken wurden die Emissionswerte Stuttgart - Toulouse </t>
  </si>
  <si>
    <t>über https://co2calc.climateaustria.at/co2calculator/showAirports verwendet.</t>
  </si>
  <si>
    <t>1) Die französische SNCF gibt die Ersparnis je nach Zugart pro Kilometer an. Für den TGV sind das 3,2 g CO2 bzw. für den Intercity 11,8 g. (https://en.oui.sncf/en/help-en/calculation-co2-emissions-your-train-journey). Ein Vergleich zum Flugzeug - wie bei Deutschen Bahn - erfolgt nicht. Da die Kilometer der Zugstrecke nicht bekannt sind, haben wir die Straßenkilometer über das Portal https://wego.here.com/ übernommen und mit den oben angeführten CO2-Werten pro Kilometer multipliziert. Die Vergleichswerte Auto werden aus der eigenen Berechnung (https://www.buchingerkuduz.com/docs/BuchingerKuduz_THG-Berechnung.xlsx), die auf den GEMIS Daten (Version 4.95) beruht, durchgeführt. Zum Vergleich wird ein Dieselfahrzeug mit 6,0l Verbrauch auf 100 km angenommen.</t>
  </si>
  <si>
    <t xml:space="preserve">3) Für die Vergleichswerte, wenn das Elektroauto genutzt wird, verwenden wir die eigene Berechnung (https://www.buchingerkuduz.com/docs/BuchingerKuduz_THG-Berechnung.xlsx), die auf den GEMIS Daten (Version 4.95) beruht und unsere spezifische Ladeinfrastruktur (Strom über eigene PV-Anlage 60 %, Ökostrommix 40 %) und den eigenen Energieverbrauch (0,18 kWh/100 km) abbildet. Die Vergleichswerte für Benziner oder Diesel sind ebenfalls aus GEMIS-Werten berechnet. Zum Vergleich wird ein Dieselfahrzeug mit 6,0l Verbrauch auf 100 km angenommen.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</si>
</sst>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8" x14ac:knownFonts="1">
    <font>
      <sz val="12"/>
      <color theme="1"/>
      <name val="Calibri"/>
      <family val="2"/>
      <scheme val="minor"/>
    </font>
    <font>
      <sz val="12"/>
      <color theme="1"/>
      <name val="Arial"/>
      <family val="2"/>
    </font>
    <font>
      <b/>
      <sz val="12"/>
      <color theme="1"/>
      <name val="Arial"/>
      <family val="2"/>
    </font>
    <font>
      <u/>
      <sz val="12"/>
      <color theme="10"/>
      <name val="Calibri"/>
      <family val="2"/>
      <scheme val="minor"/>
    </font>
    <font>
      <u/>
      <sz val="12"/>
      <color theme="10"/>
      <name val="Arial"/>
      <family val="2"/>
    </font>
    <font>
      <sz val="18"/>
      <color rgb="FF000000"/>
      <name val="Arial"/>
      <family val="2"/>
    </font>
    <font>
      <sz val="10"/>
      <color rgb="FF000000"/>
      <name val="Arial"/>
      <family val="2"/>
    </font>
    <font>
      <b/>
      <sz val="16"/>
      <color theme="1"/>
      <name val="Arial"/>
      <family val="2"/>
    </font>
  </fonts>
  <fills count="5">
    <fill>
      <patternFill patternType="none"/>
    </fill>
    <fill>
      <patternFill patternType="gray125"/>
    </fill>
    <fill>
      <patternFill patternType="solid">
        <fgColor theme="5" tint="0.59999389629810485"/>
        <bgColor indexed="64"/>
      </patternFill>
    </fill>
    <fill>
      <patternFill patternType="solid">
        <fgColor rgb="FF92D050"/>
        <bgColor indexed="64"/>
      </patternFill>
    </fill>
    <fill>
      <patternFill patternType="solid">
        <fgColor theme="9" tint="0.59999389629810485"/>
        <bgColor indexed="64"/>
      </patternFill>
    </fill>
  </fills>
  <borders count="37">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diagonal/>
    </border>
    <border>
      <left style="thin">
        <color auto="1"/>
      </left>
      <right style="thin">
        <color auto="1"/>
      </right>
      <top style="thin">
        <color auto="1"/>
      </top>
      <bottom/>
      <diagonal/>
    </border>
    <border>
      <left style="medium">
        <color indexed="64"/>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indexed="64"/>
      </right>
      <top/>
      <bottom/>
      <diagonal/>
    </border>
    <border>
      <left style="thin">
        <color auto="1"/>
      </left>
      <right style="thin">
        <color auto="1"/>
      </right>
      <top/>
      <bottom style="thin">
        <color auto="1"/>
      </bottom>
      <diagonal/>
    </border>
    <border>
      <left style="thin">
        <color auto="1"/>
      </left>
      <right/>
      <top/>
      <bottom/>
      <diagonal/>
    </border>
    <border>
      <left style="medium">
        <color indexed="64"/>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auto="1"/>
      </right>
      <top style="thin">
        <color auto="1"/>
      </top>
      <bottom style="medium">
        <color indexed="64"/>
      </bottom>
      <diagonal/>
    </border>
    <border>
      <left/>
      <right style="thin">
        <color auto="1"/>
      </right>
      <top style="medium">
        <color indexed="64"/>
      </top>
      <bottom style="thin">
        <color auto="1"/>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109">
    <xf numFmtId="0" fontId="0" fillId="0" borderId="0" xfId="0"/>
    <xf numFmtId="0" fontId="1" fillId="0" borderId="0" xfId="0" applyFont="1"/>
    <xf numFmtId="0" fontId="2" fillId="0" borderId="0" xfId="0" applyFont="1" applyAlignment="1">
      <alignment vertical="top"/>
    </xf>
    <xf numFmtId="0" fontId="1" fillId="0" borderId="0" xfId="0" applyFont="1" applyAlignment="1">
      <alignment vertical="top"/>
    </xf>
    <xf numFmtId="0" fontId="4" fillId="0" borderId="0" xfId="1" applyNumberFormat="1" applyFont="1"/>
    <xf numFmtId="0" fontId="3" fillId="0" borderId="0" xfId="1" applyNumberFormat="1"/>
    <xf numFmtId="0" fontId="2" fillId="0" borderId="0" xfId="0" applyFont="1"/>
    <xf numFmtId="0" fontId="1" fillId="0" borderId="0" xfId="0" applyFont="1" applyAlignment="1">
      <alignment vertical="center"/>
    </xf>
    <xf numFmtId="2" fontId="2" fillId="0" borderId="2" xfId="0" applyNumberFormat="1" applyFont="1" applyBorder="1" applyAlignment="1">
      <alignment vertical="center"/>
    </xf>
    <xf numFmtId="0" fontId="1" fillId="0" borderId="2" xfId="0" applyFont="1" applyBorder="1" applyAlignment="1">
      <alignment vertical="center"/>
    </xf>
    <xf numFmtId="0" fontId="2" fillId="0" borderId="3" xfId="0" applyFont="1" applyBorder="1" applyAlignment="1">
      <alignment vertical="center"/>
    </xf>
    <xf numFmtId="0" fontId="1" fillId="0" borderId="9" xfId="0" applyFont="1" applyBorder="1" applyAlignment="1">
      <alignment vertical="center"/>
    </xf>
    <xf numFmtId="0" fontId="1" fillId="0" borderId="12" xfId="0" applyFont="1" applyBorder="1" applyAlignment="1">
      <alignment vertical="center"/>
    </xf>
    <xf numFmtId="0" fontId="1" fillId="0" borderId="8" xfId="0" applyFont="1" applyBorder="1" applyAlignment="1">
      <alignment vertical="center"/>
    </xf>
    <xf numFmtId="14" fontId="1" fillId="0" borderId="10" xfId="0" applyNumberFormat="1" applyFont="1" applyBorder="1" applyAlignment="1">
      <alignment vertical="center"/>
    </xf>
    <xf numFmtId="0" fontId="1" fillId="0" borderId="14" xfId="0" applyFont="1" applyBorder="1" applyAlignment="1">
      <alignment vertical="center"/>
    </xf>
    <xf numFmtId="0" fontId="1" fillId="0" borderId="17" xfId="0" applyFont="1" applyBorder="1" applyAlignment="1">
      <alignment vertical="center"/>
    </xf>
    <xf numFmtId="0" fontId="1" fillId="0" borderId="13" xfId="0" applyFont="1" applyBorder="1" applyAlignment="1">
      <alignment vertical="center"/>
    </xf>
    <xf numFmtId="14" fontId="1" fillId="0" borderId="15" xfId="0" applyNumberFormat="1" applyFont="1" applyBorder="1" applyAlignment="1">
      <alignment vertical="center"/>
    </xf>
    <xf numFmtId="0" fontId="5" fillId="0" borderId="0" xfId="0" applyFont="1" applyAlignment="1">
      <alignment horizontal="left" vertical="center" readingOrder="1"/>
    </xf>
    <xf numFmtId="0" fontId="6" fillId="0" borderId="0" xfId="0" applyFont="1" applyAlignment="1">
      <alignment horizontal="left" vertical="center" readingOrder="1"/>
    </xf>
    <xf numFmtId="0" fontId="1" fillId="0" borderId="0" xfId="0" applyFont="1" applyAlignment="1">
      <alignment horizontal="left" vertical="center"/>
    </xf>
    <xf numFmtId="0" fontId="2" fillId="0" borderId="0" xfId="0" applyFont="1" applyAlignment="1">
      <alignment horizontal="left" vertical="center"/>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1" fillId="0" borderId="1" xfId="0" applyFont="1" applyBorder="1"/>
    <xf numFmtId="0" fontId="1" fillId="0" borderId="2" xfId="0" applyFont="1" applyBorder="1"/>
    <xf numFmtId="0" fontId="7" fillId="0" borderId="3" xfId="0" applyFont="1" applyBorder="1" applyAlignment="1">
      <alignment vertical="center"/>
    </xf>
    <xf numFmtId="10" fontId="2" fillId="0" borderId="1" xfId="0" applyNumberFormat="1" applyFont="1" applyBorder="1" applyAlignment="1">
      <alignment vertical="center"/>
    </xf>
    <xf numFmtId="0" fontId="7" fillId="0" borderId="2" xfId="0" applyFont="1" applyBorder="1" applyAlignment="1">
      <alignment vertical="center"/>
    </xf>
    <xf numFmtId="0" fontId="2" fillId="0" borderId="23" xfId="0" applyFont="1" applyBorder="1" applyAlignment="1">
      <alignment horizontal="left" vertical="center"/>
    </xf>
    <xf numFmtId="14" fontId="1" fillId="0" borderId="17" xfId="0" applyNumberFormat="1" applyFont="1" applyBorder="1" applyAlignment="1">
      <alignment vertical="center"/>
    </xf>
    <xf numFmtId="14" fontId="1" fillId="0" borderId="12" xfId="0" applyNumberFormat="1" applyFont="1" applyBorder="1" applyAlignment="1">
      <alignment vertical="center"/>
    </xf>
    <xf numFmtId="0" fontId="2" fillId="0" borderId="2" xfId="0" applyFont="1" applyBorder="1" applyAlignment="1">
      <alignment vertical="center"/>
    </xf>
    <xf numFmtId="0" fontId="1" fillId="3" borderId="17" xfId="0" applyFont="1" applyFill="1" applyBorder="1" applyAlignment="1">
      <alignment vertical="center"/>
    </xf>
    <xf numFmtId="0" fontId="1" fillId="0" borderId="14" xfId="0" applyFont="1" applyFill="1" applyBorder="1" applyAlignment="1">
      <alignment vertical="center"/>
    </xf>
    <xf numFmtId="0" fontId="1" fillId="0" borderId="16" xfId="0" applyFont="1" applyFill="1" applyBorder="1" applyAlignment="1">
      <alignment vertical="center"/>
    </xf>
    <xf numFmtId="0" fontId="1" fillId="0" borderId="15" xfId="0" applyFont="1" applyFill="1" applyBorder="1" applyAlignment="1">
      <alignment vertical="center"/>
    </xf>
    <xf numFmtId="2" fontId="1" fillId="0" borderId="14" xfId="0" applyNumberFormat="1" applyFont="1" applyFill="1" applyBorder="1" applyAlignment="1">
      <alignment vertical="center"/>
    </xf>
    <xf numFmtId="2" fontId="1" fillId="0" borderId="13" xfId="0" applyNumberFormat="1" applyFont="1" applyFill="1" applyBorder="1" applyAlignment="1">
      <alignment vertical="center"/>
    </xf>
    <xf numFmtId="2" fontId="1" fillId="0" borderId="15" xfId="0" applyNumberFormat="1" applyFont="1" applyFill="1" applyBorder="1" applyAlignment="1">
      <alignment vertical="center"/>
    </xf>
    <xf numFmtId="2" fontId="1" fillId="0" borderId="16" xfId="0" applyNumberFormat="1" applyFont="1" applyFill="1" applyBorder="1" applyAlignment="1">
      <alignment vertical="center"/>
    </xf>
    <xf numFmtId="0" fontId="1" fillId="0" borderId="9" xfId="0" applyFont="1" applyFill="1" applyBorder="1" applyAlignment="1">
      <alignment vertical="center"/>
    </xf>
    <xf numFmtId="0" fontId="1" fillId="0" borderId="11" xfId="0" applyFont="1" applyFill="1" applyBorder="1" applyAlignment="1">
      <alignment vertical="center"/>
    </xf>
    <xf numFmtId="0" fontId="1" fillId="0" borderId="10" xfId="0" applyFont="1" applyFill="1" applyBorder="1" applyAlignment="1">
      <alignment vertical="center"/>
    </xf>
    <xf numFmtId="2" fontId="1" fillId="0" borderId="9" xfId="0" applyNumberFormat="1" applyFont="1" applyFill="1" applyBorder="1" applyAlignment="1">
      <alignment vertical="center"/>
    </xf>
    <xf numFmtId="2" fontId="1" fillId="0" borderId="8" xfId="0" applyNumberFormat="1" applyFont="1" applyFill="1" applyBorder="1" applyAlignment="1">
      <alignment vertical="center"/>
    </xf>
    <xf numFmtId="2" fontId="2" fillId="0" borderId="32" xfId="0" applyNumberFormat="1" applyFont="1" applyBorder="1" applyAlignment="1">
      <alignment vertical="center"/>
    </xf>
    <xf numFmtId="2" fontId="2" fillId="0" borderId="30" xfId="0" applyNumberFormat="1" applyFont="1" applyBorder="1" applyAlignment="1">
      <alignment vertical="center"/>
    </xf>
    <xf numFmtId="2" fontId="2" fillId="0" borderId="1" xfId="0" applyNumberFormat="1" applyFont="1" applyBorder="1" applyAlignment="1">
      <alignment vertical="center"/>
    </xf>
    <xf numFmtId="0" fontId="1" fillId="0" borderId="33" xfId="0" applyFont="1" applyBorder="1" applyAlignment="1">
      <alignment vertical="center"/>
    </xf>
    <xf numFmtId="0" fontId="1" fillId="0" borderId="3" xfId="0" applyFont="1" applyBorder="1" applyAlignment="1">
      <alignment vertical="center"/>
    </xf>
    <xf numFmtId="0" fontId="1" fillId="0" borderId="1" xfId="0" applyFont="1" applyBorder="1" applyAlignment="1">
      <alignment vertical="center"/>
    </xf>
    <xf numFmtId="0" fontId="2" fillId="0" borderId="34" xfId="0" applyFont="1" applyBorder="1" applyAlignment="1">
      <alignment vertical="center"/>
    </xf>
    <xf numFmtId="0" fontId="2" fillId="0" borderId="33" xfId="0" applyFont="1" applyBorder="1" applyAlignment="1">
      <alignment vertical="center"/>
    </xf>
    <xf numFmtId="0" fontId="2" fillId="0" borderId="1" xfId="0" applyFont="1" applyBorder="1" applyAlignment="1">
      <alignment vertical="center"/>
    </xf>
    <xf numFmtId="2" fontId="2" fillId="0" borderId="31" xfId="0" applyNumberFormat="1" applyFont="1" applyBorder="1" applyAlignment="1">
      <alignment vertical="center"/>
    </xf>
    <xf numFmtId="0" fontId="1" fillId="0" borderId="14" xfId="0" applyFont="1" applyBorder="1"/>
    <xf numFmtId="164" fontId="1" fillId="0" borderId="14" xfId="0" applyNumberFormat="1" applyFont="1" applyBorder="1"/>
    <xf numFmtId="0" fontId="1" fillId="0" borderId="11" xfId="0" applyFont="1" applyBorder="1"/>
    <xf numFmtId="0" fontId="1" fillId="0" borderId="35" xfId="0" applyFont="1" applyBorder="1"/>
    <xf numFmtId="0" fontId="1" fillId="0" borderId="35" xfId="0" applyFont="1" applyBorder="1" applyAlignment="1">
      <alignment vertical="top"/>
    </xf>
    <xf numFmtId="0" fontId="2" fillId="0" borderId="35" xfId="0" applyFont="1" applyBorder="1" applyAlignment="1">
      <alignment vertical="top"/>
    </xf>
    <xf numFmtId="0" fontId="2" fillId="0" borderId="12" xfId="0" applyFont="1" applyBorder="1" applyAlignment="1">
      <alignment vertical="top"/>
    </xf>
    <xf numFmtId="0" fontId="1" fillId="0" borderId="22" xfId="0" applyFont="1" applyBorder="1"/>
    <xf numFmtId="0" fontId="1" fillId="0" borderId="36" xfId="0" applyFont="1" applyBorder="1"/>
    <xf numFmtId="0" fontId="1" fillId="0" borderId="36" xfId="0" applyFont="1" applyBorder="1" applyAlignment="1">
      <alignment vertical="top"/>
    </xf>
    <xf numFmtId="0" fontId="2" fillId="0" borderId="36" xfId="0" applyFont="1" applyBorder="1" applyAlignment="1">
      <alignment vertical="top"/>
    </xf>
    <xf numFmtId="0" fontId="2" fillId="0" borderId="23" xfId="0" applyFont="1" applyBorder="1" applyAlignment="1">
      <alignment vertical="top"/>
    </xf>
    <xf numFmtId="0" fontId="1" fillId="0" borderId="7" xfId="0" applyFont="1" applyBorder="1" applyAlignment="1">
      <alignment horizontal="left" vertical="center" wrapText="1"/>
    </xf>
    <xf numFmtId="0" fontId="1" fillId="0" borderId="28" xfId="0" applyFont="1" applyBorder="1" applyAlignment="1">
      <alignment horizontal="left" vertical="center" wrapText="1"/>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21" xfId="0" applyFont="1" applyBorder="1" applyAlignment="1">
      <alignment horizontal="left" vertical="top" wrapText="1"/>
    </xf>
    <xf numFmtId="0" fontId="1" fillId="0" borderId="23" xfId="0" applyFont="1" applyBorder="1" applyAlignment="1">
      <alignment horizontal="left" vertical="top" wrapText="1"/>
    </xf>
    <xf numFmtId="0" fontId="1" fillId="0" borderId="19" xfId="0" applyFont="1" applyBorder="1" applyAlignment="1">
      <alignment horizontal="left" vertical="top" wrapText="1"/>
    </xf>
    <xf numFmtId="0" fontId="1" fillId="0" borderId="24" xfId="0" applyFont="1" applyBorder="1" applyAlignment="1">
      <alignment horizontal="left" vertical="top" wrapText="1"/>
    </xf>
    <xf numFmtId="0" fontId="1" fillId="0" borderId="7" xfId="0" applyFont="1" applyBorder="1" applyAlignment="1">
      <alignment horizontal="left" vertical="top" wrapText="1"/>
    </xf>
    <xf numFmtId="0" fontId="1" fillId="0" borderId="28" xfId="0" applyFont="1" applyBorder="1" applyAlignment="1">
      <alignment horizontal="left" vertical="top" wrapText="1"/>
    </xf>
    <xf numFmtId="0" fontId="1" fillId="0" borderId="6" xfId="0" applyFont="1" applyBorder="1" applyAlignment="1">
      <alignment horizontal="left" vertical="top" wrapText="1"/>
    </xf>
    <xf numFmtId="0" fontId="1" fillId="0" borderId="5" xfId="0" applyFont="1" applyBorder="1" applyAlignment="1">
      <alignment horizontal="left" vertical="top" wrapText="1"/>
    </xf>
    <xf numFmtId="0" fontId="2" fillId="4"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25" xfId="0" applyFont="1" applyBorder="1" applyAlignment="1">
      <alignment horizontal="left" vertical="center" wrapText="1"/>
    </xf>
    <xf numFmtId="0" fontId="1" fillId="0" borderId="29" xfId="0" applyFont="1" applyBorder="1" applyAlignment="1">
      <alignment horizontal="left" vertical="center" wrapText="1"/>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0" fontId="1" fillId="0" borderId="15" xfId="0" applyFont="1" applyBorder="1" applyAlignment="1">
      <alignment horizontal="left" vertical="center" wrapText="1"/>
    </xf>
    <xf numFmtId="0" fontId="1" fillId="0" borderId="17" xfId="0" applyFont="1" applyBorder="1" applyAlignment="1">
      <alignment horizontal="left" vertical="center" wrapText="1"/>
    </xf>
    <xf numFmtId="0" fontId="1" fillId="0" borderId="14" xfId="0" applyFont="1" applyBorder="1" applyAlignment="1">
      <alignment horizontal="left" vertical="center" wrapText="1"/>
    </xf>
    <xf numFmtId="0" fontId="1" fillId="0" borderId="13" xfId="0" applyFont="1" applyBorder="1" applyAlignment="1">
      <alignment horizontal="left" vertical="center" wrapText="1"/>
    </xf>
    <xf numFmtId="2" fontId="1" fillId="0" borderId="9" xfId="0" applyNumberFormat="1" applyFont="1" applyFill="1" applyBorder="1" applyAlignment="1">
      <alignment horizontal="right" vertical="center"/>
    </xf>
    <xf numFmtId="2" fontId="1" fillId="0" borderId="19" xfId="0" applyNumberFormat="1" applyFont="1" applyFill="1" applyBorder="1" applyAlignment="1">
      <alignment horizontal="right" vertical="center"/>
    </xf>
    <xf numFmtId="2" fontId="1" fillId="0" borderId="8" xfId="0" applyNumberFormat="1" applyFont="1" applyFill="1" applyBorder="1" applyAlignment="1">
      <alignment horizontal="right" vertical="center"/>
    </xf>
    <xf numFmtId="2" fontId="1" fillId="0" borderId="24" xfId="0" applyNumberFormat="1" applyFont="1" applyFill="1" applyBorder="1" applyAlignment="1">
      <alignment horizontal="right" vertical="center"/>
    </xf>
    <xf numFmtId="2" fontId="1" fillId="0" borderId="4" xfId="0" applyNumberFormat="1" applyFont="1" applyFill="1" applyBorder="1" applyAlignment="1">
      <alignment horizontal="right" vertical="center"/>
    </xf>
    <xf numFmtId="2" fontId="1" fillId="0" borderId="18" xfId="0" applyNumberFormat="1" applyFont="1" applyFill="1" applyBorder="1" applyAlignment="1">
      <alignment horizontal="right" vertical="center"/>
    </xf>
    <xf numFmtId="0" fontId="1" fillId="0" borderId="22" xfId="0" applyFont="1" applyBorder="1" applyAlignment="1">
      <alignment horizontal="left" wrapText="1"/>
    </xf>
    <xf numFmtId="0" fontId="1" fillId="0" borderId="36" xfId="0" applyFont="1" applyBorder="1" applyAlignment="1">
      <alignment horizontal="left" wrapText="1"/>
    </xf>
    <xf numFmtId="0" fontId="1" fillId="0" borderId="23" xfId="0" applyFont="1" applyBorder="1" applyAlignment="1">
      <alignment horizontal="left" wrapText="1"/>
    </xf>
  </cellXfs>
  <cellStyles count="2">
    <cellStyle name="Link" xfId="1" builtinId="8"/>
    <cellStyle name="Standard" xfId="0" builtinId="0"/>
  </cellStyles>
  <dxfs count="9">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935DB-09CE-6F46-BB3C-78FB512E4672}">
  <sheetPr>
    <pageSetUpPr fitToPage="1"/>
  </sheetPr>
  <dimension ref="A1:M37"/>
  <sheetViews>
    <sheetView tabSelected="1" topLeftCell="A24" workbookViewId="0">
      <selection activeCell="A37" sqref="A37"/>
    </sheetView>
  </sheetViews>
  <sheetFormatPr baseColWidth="10" defaultRowHeight="16" x14ac:dyDescent="0.2"/>
  <cols>
    <col min="1" max="1" width="12.5" style="1" customWidth="1"/>
    <col min="2" max="2" width="37.83203125" style="1" customWidth="1"/>
    <col min="3" max="4" width="10.83203125" style="1"/>
    <col min="5" max="5" width="12.33203125" style="1" hidden="1" customWidth="1"/>
    <col min="6" max="7" width="12.33203125" style="3" customWidth="1"/>
    <col min="8" max="8" width="12.33203125" style="3" hidden="1" customWidth="1"/>
    <col min="9" max="9" width="12.33203125" style="3" customWidth="1"/>
    <col min="10" max="10" width="12.33203125" style="2" customWidth="1"/>
    <col min="11" max="11" width="12.33203125" style="3" customWidth="1"/>
    <col min="12" max="12" width="12.33203125" style="2" customWidth="1"/>
    <col min="13" max="16384" width="10.83203125" style="1"/>
  </cols>
  <sheetData>
    <row r="1" spans="1:13" ht="35" customHeight="1" thickBot="1" x14ac:dyDescent="0.25">
      <c r="A1" s="34" t="s">
        <v>24</v>
      </c>
      <c r="B1" s="36"/>
      <c r="C1" s="33"/>
      <c r="D1" s="32"/>
      <c r="E1" s="88" t="s">
        <v>23</v>
      </c>
      <c r="F1" s="88"/>
      <c r="G1" s="88"/>
      <c r="H1" s="88"/>
      <c r="I1" s="89" t="s">
        <v>22</v>
      </c>
      <c r="J1" s="90"/>
      <c r="K1" s="90"/>
      <c r="L1" s="91"/>
    </row>
    <row r="2" spans="1:13" s="21" customFormat="1" ht="51" x14ac:dyDescent="0.2">
      <c r="A2" s="31" t="s">
        <v>21</v>
      </c>
      <c r="B2" s="37" t="s">
        <v>25</v>
      </c>
      <c r="C2" s="30" t="s">
        <v>20</v>
      </c>
      <c r="D2" s="29" t="s">
        <v>19</v>
      </c>
      <c r="E2" s="28" t="s">
        <v>18</v>
      </c>
      <c r="F2" s="24" t="s">
        <v>17</v>
      </c>
      <c r="G2" s="24" t="s">
        <v>16</v>
      </c>
      <c r="H2" s="27" t="s">
        <v>15</v>
      </c>
      <c r="I2" s="26" t="s">
        <v>14</v>
      </c>
      <c r="J2" s="25" t="s">
        <v>12</v>
      </c>
      <c r="K2" s="24" t="s">
        <v>13</v>
      </c>
      <c r="L2" s="23" t="s">
        <v>12</v>
      </c>
      <c r="M2" s="22"/>
    </row>
    <row r="3" spans="1:13" s="7" customFormat="1" ht="25" customHeight="1" x14ac:dyDescent="0.2">
      <c r="A3" s="18">
        <v>44472</v>
      </c>
      <c r="B3" s="38" t="s">
        <v>26</v>
      </c>
      <c r="C3" s="15">
        <v>13</v>
      </c>
      <c r="D3" s="17">
        <v>3</v>
      </c>
      <c r="E3" s="41"/>
      <c r="F3" s="42">
        <v>0.1</v>
      </c>
      <c r="G3" s="42"/>
      <c r="H3" s="43"/>
      <c r="I3" s="44">
        <v>2.38</v>
      </c>
      <c r="J3" s="45">
        <v>-2.29</v>
      </c>
      <c r="K3" s="45"/>
      <c r="L3" s="46"/>
    </row>
    <row r="4" spans="1:13" s="7" customFormat="1" ht="25" customHeight="1" x14ac:dyDescent="0.2">
      <c r="A4" s="18">
        <v>44472</v>
      </c>
      <c r="B4" s="38" t="s">
        <v>27</v>
      </c>
      <c r="C4" s="15">
        <v>315</v>
      </c>
      <c r="D4" s="17">
        <v>2</v>
      </c>
      <c r="E4" s="41"/>
      <c r="F4" s="42"/>
      <c r="G4" s="45">
        <v>5.0999999999999996</v>
      </c>
      <c r="H4" s="43"/>
      <c r="I4" s="47">
        <v>47.7</v>
      </c>
      <c r="J4" s="45">
        <f t="shared" ref="J4:J10" si="0">SUM(E4:H4)-I4</f>
        <v>-42.6</v>
      </c>
      <c r="K4" s="45">
        <v>100.2</v>
      </c>
      <c r="L4" s="46">
        <f>SUM(E4:H4)-K4</f>
        <v>-95.100000000000009</v>
      </c>
    </row>
    <row r="5" spans="1:13" s="7" customFormat="1" ht="25" customHeight="1" x14ac:dyDescent="0.2">
      <c r="A5" s="18">
        <v>44472</v>
      </c>
      <c r="B5" s="38" t="s">
        <v>39</v>
      </c>
      <c r="C5" s="15">
        <v>625</v>
      </c>
      <c r="D5" s="17">
        <v>1</v>
      </c>
      <c r="E5" s="41"/>
      <c r="F5" s="42"/>
      <c r="G5" s="45">
        <f>C5*$B$19</f>
        <v>2</v>
      </c>
      <c r="H5" s="43"/>
      <c r="I5" s="47">
        <v>114.51</v>
      </c>
      <c r="J5" s="45">
        <f t="shared" si="0"/>
        <v>-112.51</v>
      </c>
      <c r="K5" s="100">
        <v>116</v>
      </c>
      <c r="L5" s="102">
        <f>SUM(E6:H6)-K5</f>
        <v>-113.4464</v>
      </c>
      <c r="M5" s="20"/>
    </row>
    <row r="6" spans="1:13" s="7" customFormat="1" ht="25" customHeight="1" x14ac:dyDescent="0.2">
      <c r="A6" s="18">
        <v>44472</v>
      </c>
      <c r="B6" s="38" t="s">
        <v>35</v>
      </c>
      <c r="C6" s="15">
        <v>798</v>
      </c>
      <c r="D6" s="17">
        <v>1</v>
      </c>
      <c r="E6" s="41"/>
      <c r="F6" s="42"/>
      <c r="G6" s="45">
        <f>C6*$B$19</f>
        <v>2.5536000000000003</v>
      </c>
      <c r="H6" s="43"/>
      <c r="I6" s="47">
        <v>146.21</v>
      </c>
      <c r="J6" s="45">
        <f t="shared" si="0"/>
        <v>-143.65640000000002</v>
      </c>
      <c r="K6" s="101"/>
      <c r="L6" s="103"/>
      <c r="M6" s="19"/>
    </row>
    <row r="7" spans="1:13" s="7" customFormat="1" ht="25" customHeight="1" x14ac:dyDescent="0.2">
      <c r="A7" s="18">
        <v>44477</v>
      </c>
      <c r="B7" s="38" t="s">
        <v>36</v>
      </c>
      <c r="C7" s="15">
        <v>212</v>
      </c>
      <c r="D7" s="17">
        <v>1</v>
      </c>
      <c r="E7" s="16">
        <v>0</v>
      </c>
      <c r="F7" s="42"/>
      <c r="G7" s="45">
        <f>C7*B20</f>
        <v>2.5015999999999998</v>
      </c>
      <c r="H7" s="43"/>
      <c r="I7" s="47">
        <v>38.840000000000003</v>
      </c>
      <c r="J7" s="45">
        <f t="shared" si="0"/>
        <v>-36.338400000000007</v>
      </c>
      <c r="K7" s="100">
        <v>116</v>
      </c>
      <c r="L7" s="102">
        <v>-113.4464</v>
      </c>
      <c r="M7" s="19"/>
    </row>
    <row r="8" spans="1:13" s="7" customFormat="1" ht="25" customHeight="1" x14ac:dyDescent="0.2">
      <c r="A8" s="18">
        <v>44477</v>
      </c>
      <c r="B8" s="38" t="s">
        <v>37</v>
      </c>
      <c r="C8" s="15">
        <v>685</v>
      </c>
      <c r="D8" s="17">
        <v>1</v>
      </c>
      <c r="E8" s="16">
        <v>0</v>
      </c>
      <c r="F8" s="42"/>
      <c r="G8" s="45">
        <f>C8*$B$19</f>
        <v>2.1920000000000002</v>
      </c>
      <c r="H8" s="43"/>
      <c r="I8" s="47">
        <v>125.51</v>
      </c>
      <c r="J8" s="45">
        <f t="shared" si="0"/>
        <v>-123.31800000000001</v>
      </c>
      <c r="K8" s="104"/>
      <c r="L8" s="105"/>
      <c r="M8" s="19"/>
    </row>
    <row r="9" spans="1:13" s="7" customFormat="1" ht="25" customHeight="1" x14ac:dyDescent="0.2">
      <c r="A9" s="18">
        <v>44478</v>
      </c>
      <c r="B9" s="38" t="s">
        <v>38</v>
      </c>
      <c r="C9" s="15">
        <v>526</v>
      </c>
      <c r="D9" s="17">
        <v>1</v>
      </c>
      <c r="E9" s="16"/>
      <c r="F9" s="42"/>
      <c r="G9" s="45">
        <f>C9*$B$19</f>
        <v>1.6832</v>
      </c>
      <c r="H9" s="48"/>
      <c r="I9" s="47">
        <v>96.37</v>
      </c>
      <c r="J9" s="45">
        <f t="shared" si="0"/>
        <v>-94.686800000000005</v>
      </c>
      <c r="K9" s="101"/>
      <c r="L9" s="103"/>
      <c r="M9" s="19"/>
    </row>
    <row r="10" spans="1:13" s="7" customFormat="1" ht="25" customHeight="1" x14ac:dyDescent="0.2">
      <c r="A10" s="18">
        <v>44478</v>
      </c>
      <c r="B10" s="38" t="s">
        <v>31</v>
      </c>
      <c r="C10" s="15">
        <v>438</v>
      </c>
      <c r="D10" s="17">
        <v>2</v>
      </c>
      <c r="E10" s="16"/>
      <c r="F10" s="42"/>
      <c r="G10" s="45">
        <v>5.0999999999999996</v>
      </c>
      <c r="H10" s="48"/>
      <c r="I10" s="47">
        <v>75.400000000000006</v>
      </c>
      <c r="J10" s="45">
        <f t="shared" si="0"/>
        <v>-70.300000000000011</v>
      </c>
      <c r="K10" s="45">
        <v>101.9</v>
      </c>
      <c r="L10" s="46">
        <f>SUM(E10:H10)-K10</f>
        <v>-96.800000000000011</v>
      </c>
    </row>
    <row r="11" spans="1:13" s="7" customFormat="1" ht="25" customHeight="1" thickBot="1" x14ac:dyDescent="0.25">
      <c r="A11" s="14">
        <v>44478</v>
      </c>
      <c r="B11" s="39" t="s">
        <v>32</v>
      </c>
      <c r="C11" s="11">
        <v>13</v>
      </c>
      <c r="D11" s="13">
        <v>3</v>
      </c>
      <c r="E11" s="12"/>
      <c r="F11" s="49">
        <v>0.1</v>
      </c>
      <c r="G11" s="49"/>
      <c r="H11" s="50"/>
      <c r="I11" s="51">
        <v>2.38</v>
      </c>
      <c r="J11" s="52">
        <v>-2.29</v>
      </c>
      <c r="K11" s="52"/>
      <c r="L11" s="53"/>
    </row>
    <row r="12" spans="1:13" s="7" customFormat="1" ht="25" customHeight="1" thickBot="1" x14ac:dyDescent="0.25">
      <c r="A12" s="10" t="s">
        <v>11</v>
      </c>
      <c r="B12" s="62"/>
      <c r="C12" s="40">
        <f>SUM(C3:C11)</f>
        <v>3625</v>
      </c>
      <c r="D12" s="58"/>
      <c r="E12" s="9"/>
      <c r="F12" s="59"/>
      <c r="G12" s="56">
        <f>SUM(F3:G11)</f>
        <v>21.330399999999997</v>
      </c>
      <c r="H12" s="56">
        <f>SUM(E3:H11)</f>
        <v>21.330399999999997</v>
      </c>
      <c r="I12" s="55">
        <f>SUM(I3:I11)</f>
        <v>649.29999999999995</v>
      </c>
      <c r="J12" s="54">
        <f>SUM(J3:J11)</f>
        <v>-627.98959999999988</v>
      </c>
      <c r="K12" s="63">
        <f>SUM(K3:K11)</f>
        <v>434.1</v>
      </c>
      <c r="L12" s="54">
        <f>SUM(L3:L11)</f>
        <v>-418.7928</v>
      </c>
    </row>
    <row r="13" spans="1:13" s="7" customFormat="1" ht="25" customHeight="1" thickBot="1" x14ac:dyDescent="0.25">
      <c r="A13" s="60" t="s">
        <v>10</v>
      </c>
      <c r="B13" s="61"/>
      <c r="C13" s="9"/>
      <c r="D13" s="57"/>
      <c r="E13" s="57"/>
      <c r="F13" s="57"/>
      <c r="G13" s="9"/>
      <c r="H13" s="9"/>
      <c r="I13" s="58"/>
      <c r="J13" s="35">
        <f>(100/I12*H12-100)%</f>
        <v>-0.96714862159248427</v>
      </c>
      <c r="K13" s="8"/>
      <c r="L13" s="35">
        <f>(100/K12*H12-100)%</f>
        <v>-0.95086293480764794</v>
      </c>
    </row>
    <row r="16" spans="1:13" x14ac:dyDescent="0.2">
      <c r="A16" s="6" t="s">
        <v>9</v>
      </c>
      <c r="B16" s="6"/>
    </row>
    <row r="17" spans="1:12" x14ac:dyDescent="0.2">
      <c r="A17" s="64" t="s">
        <v>8</v>
      </c>
      <c r="B17" s="64">
        <v>0.14699999999999999</v>
      </c>
      <c r="E17" s="1" t="s">
        <v>6</v>
      </c>
    </row>
    <row r="18" spans="1:12" x14ac:dyDescent="0.2">
      <c r="A18" s="64" t="s">
        <v>7</v>
      </c>
      <c r="B18" s="65">
        <v>0.08</v>
      </c>
      <c r="E18" s="1" t="s">
        <v>6</v>
      </c>
    </row>
    <row r="19" spans="1:12" x14ac:dyDescent="0.2">
      <c r="A19" s="64" t="s">
        <v>28</v>
      </c>
      <c r="B19" s="64">
        <v>3.2000000000000002E-3</v>
      </c>
      <c r="E19" s="1" t="s">
        <v>6</v>
      </c>
    </row>
    <row r="20" spans="1:12" x14ac:dyDescent="0.2">
      <c r="A20" s="64" t="s">
        <v>29</v>
      </c>
      <c r="B20" s="64">
        <v>1.18E-2</v>
      </c>
      <c r="E20" s="1" t="s">
        <v>6</v>
      </c>
    </row>
    <row r="23" spans="1:12" x14ac:dyDescent="0.2">
      <c r="A23" s="6" t="s">
        <v>5</v>
      </c>
      <c r="B23" s="66" t="s">
        <v>4</v>
      </c>
      <c r="C23" s="67"/>
      <c r="D23" s="67"/>
      <c r="E23" s="67"/>
      <c r="F23" s="68"/>
      <c r="G23" s="68"/>
      <c r="H23" s="68"/>
      <c r="I23" s="68"/>
      <c r="J23" s="69"/>
      <c r="K23" s="68"/>
      <c r="L23" s="70"/>
    </row>
    <row r="24" spans="1:12" ht="33" customHeight="1" x14ac:dyDescent="0.2">
      <c r="B24" s="106" t="s">
        <v>30</v>
      </c>
      <c r="C24" s="107"/>
      <c r="D24" s="107"/>
      <c r="E24" s="107"/>
      <c r="F24" s="107"/>
      <c r="G24" s="107"/>
      <c r="H24" s="107"/>
      <c r="I24" s="107"/>
      <c r="J24" s="107"/>
      <c r="K24" s="107"/>
      <c r="L24" s="108"/>
    </row>
    <row r="26" spans="1:12" x14ac:dyDescent="0.2">
      <c r="A26" s="1" t="s">
        <v>33</v>
      </c>
      <c r="B26" s="66" t="s">
        <v>40</v>
      </c>
      <c r="C26" s="67"/>
      <c r="D26" s="67"/>
      <c r="E26" s="67"/>
      <c r="F26" s="68"/>
      <c r="G26" s="68"/>
      <c r="H26" s="68"/>
      <c r="I26" s="68"/>
      <c r="J26" s="69"/>
      <c r="K26" s="68"/>
      <c r="L26" s="70"/>
    </row>
    <row r="27" spans="1:12" x14ac:dyDescent="0.2">
      <c r="A27" s="1" t="s">
        <v>34</v>
      </c>
      <c r="B27" s="71" t="s">
        <v>41</v>
      </c>
      <c r="C27" s="72"/>
      <c r="D27" s="72"/>
      <c r="E27" s="72"/>
      <c r="F27" s="73"/>
      <c r="G27" s="73"/>
      <c r="H27" s="73"/>
      <c r="I27" s="73"/>
      <c r="J27" s="74"/>
      <c r="K27" s="73"/>
      <c r="L27" s="75"/>
    </row>
    <row r="30" spans="1:12" ht="17" thickBot="1" x14ac:dyDescent="0.25">
      <c r="A30" s="6" t="s">
        <v>3</v>
      </c>
      <c r="B30" s="6"/>
    </row>
    <row r="31" spans="1:12" x14ac:dyDescent="0.2">
      <c r="A31" s="92" t="s">
        <v>42</v>
      </c>
      <c r="B31" s="93"/>
      <c r="C31" s="94"/>
      <c r="D31" s="94"/>
      <c r="E31" s="94"/>
      <c r="F31" s="94"/>
      <c r="G31" s="94"/>
      <c r="H31" s="94"/>
      <c r="I31" s="94"/>
      <c r="J31" s="94"/>
      <c r="K31" s="94"/>
      <c r="L31" s="95"/>
    </row>
    <row r="32" spans="1:12" ht="93" customHeight="1" x14ac:dyDescent="0.2">
      <c r="A32" s="96"/>
      <c r="B32" s="97"/>
      <c r="C32" s="98"/>
      <c r="D32" s="98"/>
      <c r="E32" s="98"/>
      <c r="F32" s="98"/>
      <c r="G32" s="98"/>
      <c r="H32" s="98"/>
      <c r="I32" s="98"/>
      <c r="J32" s="98"/>
      <c r="K32" s="98"/>
      <c r="L32" s="99"/>
    </row>
    <row r="33" spans="1:12" ht="107" customHeight="1" x14ac:dyDescent="0.2">
      <c r="A33" s="96" t="s">
        <v>2</v>
      </c>
      <c r="B33" s="97"/>
      <c r="C33" s="98"/>
      <c r="D33" s="98"/>
      <c r="E33" s="98"/>
      <c r="F33" s="98"/>
      <c r="G33" s="98"/>
      <c r="H33" s="98"/>
      <c r="I33" s="98"/>
      <c r="J33" s="98"/>
      <c r="K33" s="98"/>
      <c r="L33" s="99"/>
    </row>
    <row r="34" spans="1:12" ht="95" customHeight="1" thickBot="1" x14ac:dyDescent="0.25">
      <c r="A34" s="76" t="s">
        <v>43</v>
      </c>
      <c r="B34" s="77"/>
      <c r="C34" s="78"/>
      <c r="D34" s="78"/>
      <c r="E34" s="78"/>
      <c r="F34" s="78"/>
      <c r="G34" s="78"/>
      <c r="H34" s="78"/>
      <c r="I34" s="78"/>
      <c r="J34" s="78"/>
      <c r="K34" s="78"/>
      <c r="L34" s="79"/>
    </row>
    <row r="35" spans="1:12" ht="35" hidden="1" customHeight="1" x14ac:dyDescent="0.2">
      <c r="A35" s="80" t="s">
        <v>1</v>
      </c>
      <c r="B35" s="81"/>
      <c r="C35" s="82"/>
      <c r="D35" s="82"/>
      <c r="E35" s="82"/>
      <c r="F35" s="82"/>
      <c r="G35" s="82"/>
      <c r="H35" s="82"/>
      <c r="I35" s="82"/>
      <c r="J35" s="82"/>
      <c r="K35" s="82"/>
      <c r="L35" s="83"/>
    </row>
    <row r="36" spans="1:12" ht="37" hidden="1" customHeight="1" thickBot="1" x14ac:dyDescent="0.25">
      <c r="A36" s="84" t="s">
        <v>0</v>
      </c>
      <c r="B36" s="85"/>
      <c r="C36" s="86"/>
      <c r="D36" s="86"/>
      <c r="E36" s="86"/>
      <c r="F36" s="86"/>
      <c r="G36" s="86"/>
      <c r="H36" s="86"/>
      <c r="I36" s="86"/>
      <c r="J36" s="86"/>
      <c r="K36" s="86"/>
      <c r="L36" s="87"/>
    </row>
    <row r="37" spans="1:12" x14ac:dyDescent="0.2">
      <c r="C37" s="5"/>
      <c r="D37" s="4"/>
    </row>
  </sheetData>
  <mergeCells count="12">
    <mergeCell ref="A34:L34"/>
    <mergeCell ref="A35:L35"/>
    <mergeCell ref="A36:L36"/>
    <mergeCell ref="E1:H1"/>
    <mergeCell ref="I1:L1"/>
    <mergeCell ref="A31:L32"/>
    <mergeCell ref="A33:L33"/>
    <mergeCell ref="K5:K6"/>
    <mergeCell ref="L5:L6"/>
    <mergeCell ref="K7:K9"/>
    <mergeCell ref="L7:L9"/>
    <mergeCell ref="B24:L24"/>
  </mergeCells>
  <conditionalFormatting sqref="M2 F38:K1048576 K10:K11 F3:K3 F2:I2 K2 F25:K30 F12:K23 K7 K4:K5 L10:L23 F4:J11">
    <cfRule type="containsText" dxfId="8" priority="17" operator="containsText" text="OK">
      <formula>NOT(ISERROR(SEARCH("OK",F2)))</formula>
    </cfRule>
  </conditionalFormatting>
  <conditionalFormatting sqref="E2">
    <cfRule type="containsText" dxfId="7" priority="15" operator="containsText" text="OK">
      <formula>NOT(ISERROR(SEARCH("OK",E2)))</formula>
    </cfRule>
  </conditionalFormatting>
  <conditionalFormatting sqref="L3 L38:L1048576 L25:L30">
    <cfRule type="containsText" dxfId="6" priority="14" operator="containsText" text="OK">
      <formula>NOT(ISERROR(SEARCH("OK",L3)))</formula>
    </cfRule>
  </conditionalFormatting>
  <conditionalFormatting sqref="L7">
    <cfRule type="containsText" dxfId="5" priority="12" operator="containsText" text="OK">
      <formula>NOT(ISERROR(SEARCH("OK",L7)))</formula>
    </cfRule>
  </conditionalFormatting>
  <conditionalFormatting sqref="F37:K37">
    <cfRule type="containsText" dxfId="4" priority="10" operator="containsText" text="OK">
      <formula>NOT(ISERROR(SEARCH("OK",F37)))</formula>
    </cfRule>
  </conditionalFormatting>
  <conditionalFormatting sqref="L37">
    <cfRule type="containsText" dxfId="3" priority="9" operator="containsText" text="OK">
      <formula>NOT(ISERROR(SEARCH("OK",L37)))</formula>
    </cfRule>
  </conditionalFormatting>
  <conditionalFormatting sqref="J2">
    <cfRule type="containsText" dxfId="2" priority="6" operator="containsText" text="OK">
      <formula>NOT(ISERROR(SEARCH("OK",J2)))</formula>
    </cfRule>
  </conditionalFormatting>
  <conditionalFormatting sqref="L2">
    <cfRule type="containsText" dxfId="1" priority="2" operator="containsText" text="OK">
      <formula>NOT(ISERROR(SEARCH("OK",L2)))</formula>
    </cfRule>
  </conditionalFormatting>
  <conditionalFormatting sqref="L4:L5">
    <cfRule type="containsText" dxfId="0" priority="1" operator="containsText" text="OK">
      <formula>NOT(ISERROR(SEARCH("OK",L4)))</formula>
    </cfRule>
  </conditionalFormatting>
  <pageMargins left="0.7" right="0.7" top="0.78740157499999996" bottom="0.78740157499999996" header="0.3" footer="0.3"/>
  <pageSetup paperSize="9" scale="56"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CO2-Berechnung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2021-10-27T19:56:44Z</cp:lastPrinted>
  <dcterms:created xsi:type="dcterms:W3CDTF">2021-07-16T21:31:09Z</dcterms:created>
  <dcterms:modified xsi:type="dcterms:W3CDTF">2021-10-27T20:01:49Z</dcterms:modified>
</cp:coreProperties>
</file>